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dinelson\Desktop\NCSB\"/>
    </mc:Choice>
  </mc:AlternateContent>
  <bookViews>
    <workbookView xWindow="0" yWindow="0" windowWidth="20490" windowHeight="7620" tabRatio="656" activeTab="2"/>
  </bookViews>
  <sheets>
    <sheet name="ORÇ EM BRANCO" sheetId="2" r:id="rId1"/>
    <sheet name="BDI EM BRANCO" sheetId="4" r:id="rId2"/>
    <sheet name="CRONOGRAMA EM BRANCO" sheetId="6" r:id="rId3"/>
  </sheets>
  <externalReferences>
    <externalReference r:id="rId4"/>
  </externalReferences>
  <definedNames>
    <definedName name="_xlnm.Print_Area" localSheetId="1">'BDI EM BRANCO'!$C$2:$L$47</definedName>
    <definedName name="_xlnm.Print_Area" localSheetId="2">'CRONOGRAMA EM BRANCO'!$B$5:$T$34</definedName>
    <definedName name="Import_RespOrçamento">#REF!</definedName>
    <definedName name="Print_Area_0" localSheetId="1">'BDI EM BRANCO'!$C$1:$L$47</definedName>
    <definedName name="Print_Area_0" localSheetId="2">'CRONOGRAMA EM BRANCO'!$G$1:$P$36</definedName>
    <definedName name="Print_Area_0" localSheetId="0">'ORÇ EM BRANCO'!#REF!</definedName>
  </definedNames>
  <calcPr calcId="162913" iterateDelta="1E-4"/>
</workbook>
</file>

<file path=xl/calcChain.xml><?xml version="1.0" encoding="utf-8"?>
<calcChain xmlns="http://schemas.openxmlformats.org/spreadsheetml/2006/main">
  <c r="C13" i="6" l="1"/>
  <c r="J7" i="2" l="1"/>
  <c r="J6" i="2" l="1"/>
  <c r="G30" i="4" l="1"/>
  <c r="S24" i="4"/>
  <c r="R24" i="4"/>
  <c r="Q24" i="4"/>
  <c r="N24" i="4" l="1"/>
  <c r="C27" i="4" s="1"/>
  <c r="D27" i="4" l="1"/>
  <c r="S19" i="4"/>
  <c r="R18" i="4"/>
  <c r="Q17" i="4"/>
  <c r="S20" i="4"/>
  <c r="R19" i="4"/>
  <c r="Q18" i="4"/>
  <c r="S16" i="4"/>
  <c r="R20" i="4"/>
  <c r="Q19" i="4"/>
  <c r="S17" i="4"/>
  <c r="R16" i="4"/>
  <c r="Q20" i="4"/>
  <c r="S18" i="4"/>
  <c r="R17" i="4"/>
  <c r="Q16" i="4"/>
</calcChain>
</file>

<file path=xl/sharedStrings.xml><?xml version="1.0" encoding="utf-8"?>
<sst xmlns="http://schemas.openxmlformats.org/spreadsheetml/2006/main" count="700" uniqueCount="362">
  <si>
    <t>Identificação do Projeto: Nenhuma Casa Sem Banheiro</t>
  </si>
  <si>
    <t>Endereço: Núcleo Urbano Informal</t>
  </si>
  <si>
    <t>BDI 1</t>
  </si>
  <si>
    <t>BDI 2</t>
  </si>
  <si>
    <t>BDI 3</t>
  </si>
  <si>
    <t>Tipo de intervenção: Construção de Banheiro com área 3,60m²</t>
  </si>
  <si>
    <t>Item</t>
  </si>
  <si>
    <t>Fonte</t>
  </si>
  <si>
    <t>Código</t>
  </si>
  <si>
    <t>Descrição</t>
  </si>
  <si>
    <t>Unidade</t>
  </si>
  <si>
    <t>Quantidade</t>
  </si>
  <si>
    <t>Custo Unitário (sem BDI) (R$)</t>
  </si>
  <si>
    <t>BDI (%)</t>
  </si>
  <si>
    <t>Preço Unitário (com BDI) (R$)</t>
  </si>
  <si>
    <t>Preço Total (R$)</t>
  </si>
  <si>
    <t>MÓDULO SANITÁRIO</t>
  </si>
  <si>
    <t>1.</t>
  </si>
  <si>
    <t>SERVIÇOS INICIAIS E FUNDAÇÃO</t>
  </si>
  <si>
    <t>1.1.</t>
  </si>
  <si>
    <t>SINAPI</t>
  </si>
  <si>
    <t>99059</t>
  </si>
  <si>
    <t>LOCACAO CONVENCIONAL DE OBRA, UTILIZANDO GABARITO DE TÁBUAS CORRIDAS AF_10/2018</t>
  </si>
  <si>
    <t>M</t>
  </si>
  <si>
    <t>93358</t>
  </si>
  <si>
    <t>ESCAVAÇÃO MANUAL DE VALA</t>
  </si>
  <si>
    <t>M³</t>
  </si>
  <si>
    <t>LASTRO DE CONCRETO MAGRO APLICADO EM SAPATAS, ESPESSURA DE 5 CM</t>
  </si>
  <si>
    <t>M²</t>
  </si>
  <si>
    <t>96546</t>
  </si>
  <si>
    <t>ARMAÇÃO DE SAPATA UTILIZANDO AÇO CA-50 DE 10 MM</t>
  </si>
  <si>
    <t>KG</t>
  </si>
  <si>
    <t>FABRICAÇÃO, MONTAGEM E DESMONTAGEM DE FÔRMA PARA VIGA BALDRAME, EM MADEIRA SERRADA</t>
  </si>
  <si>
    <t>96555</t>
  </si>
  <si>
    <t>CONCRETAGEM DE SAPATAS E VIGAS BALDRAME, FCK 30 MPA, LANÇAMENTO, ADENSAMENTO E ACABAMENTO</t>
  </si>
  <si>
    <t>96543</t>
  </si>
  <si>
    <t>ARMAÇÃO DE BLOCO, VIGA BALDRAME E SAPATA UTILIZANDO AÇO CA-60 DE 5 MM</t>
  </si>
  <si>
    <t>96545</t>
  </si>
  <si>
    <t>ARMAÇÃO DE BLOCO, VIGA BALDRAME OU SAPATA UTILIZANDO AÇO CA-50 DE 8 MM</t>
  </si>
  <si>
    <t>1.6.</t>
  </si>
  <si>
    <t>98554</t>
  </si>
  <si>
    <t>IMPERMEABILIZAÇÃO DE SUPERFÍCIE COM MEMBRANA À BASE DE RESINA ACRÍLICA, 3 DEMÃOS. AF_06/2018</t>
  </si>
  <si>
    <t>M2</t>
  </si>
  <si>
    <t>1.7.</t>
  </si>
  <si>
    <t>H</t>
  </si>
  <si>
    <t>2.</t>
  </si>
  <si>
    <t>ALVENARIAS</t>
  </si>
  <si>
    <t>2.1.</t>
  </si>
  <si>
    <t>103330</t>
  </si>
  <si>
    <t>ALVENARIA DE VEDAÇÃO DE BLOCOS CERÂMICOS FURADOS NA HORIZONTAL DE 11,5X19X19CM (ESPESSURA 11,5M) DE PAREDES COM ÁREA LÍQUIDA MAIOR OU IGUAL A 6M² SEM VÃOS E ARGAMASSA DE ASSENTAMENTO COM PREPARO EM BETONEIRA.</t>
  </si>
  <si>
    <t>2.2.</t>
  </si>
  <si>
    <t>93204</t>
  </si>
  <si>
    <t>CINTA DE AMARRAÇÃO DE ALVENARIA MOLDADA IN LOCO EM CONCRETO. AF_03/2016</t>
  </si>
  <si>
    <t>3.</t>
  </si>
  <si>
    <t>COBERTURA</t>
  </si>
  <si>
    <t>3.1.</t>
  </si>
  <si>
    <t>94210</t>
  </si>
  <si>
    <t>TELHAMENTO COM TELHA ONDULADA DE FIBROCIMENTO E = 6 MM, COM RECOBRIMENTO LATERAL DE 1 1/4 DE ONDA PARA TELHADO COM INCLINAÇÃO MÁXIMA DE 10° COM ATÉ 2 ÁGUAS, INCLUSO IÇAMENTO. AF_07/2019</t>
  </si>
  <si>
    <t>3.2.</t>
  </si>
  <si>
    <t>92543</t>
  </si>
  <si>
    <t>TRAMA DE MADEIRA COMPOSTA POR TERÇAS PARA TELHADOS DE ATÉ 2 ÁGUAS PARA TELHA ONDULADA DE FIBROCIMENTO, METÁLICA, PLÁSTICA OU TERMOACÚSTICA, INCLUSO TRANSPORTE VERTICAL. AF_07/2019</t>
  </si>
  <si>
    <t>3.3.</t>
  </si>
  <si>
    <t>SINAPI (INSUMO)</t>
  </si>
  <si>
    <t>20209</t>
  </si>
  <si>
    <t>CAIBRO APARELHADO *7,5 X 7,5* CM, EM MACARANDUBA, ANGELIM OU EQUIVALENTE DAREGIAO</t>
  </si>
  <si>
    <t>3.4.</t>
  </si>
  <si>
    <t>96121</t>
  </si>
  <si>
    <t>ACABAMENTOS PARA FORRO (RODA-FORRO EM PERFIL METÁLICO E PLÁSTICO). AF 05/2017</t>
  </si>
  <si>
    <t>3.5.</t>
  </si>
  <si>
    <t>96111</t>
  </si>
  <si>
    <t>FORRO EM RÉGUAS DE PVC, FRISADO, PARA AMBIENTES RESIDENCIAIS, INCLUSIV E ESTRUTURA DE FIXAÇÃO. AF_05/2017_P</t>
  </si>
  <si>
    <t>4.</t>
  </si>
  <si>
    <t>CONTRAPISO</t>
  </si>
  <si>
    <t>4.1.</t>
  </si>
  <si>
    <t>101747</t>
  </si>
  <si>
    <t>PISO EM CONCRETO 20 MPA PREPARO MECÂNICO, ESPESSURA 7CM. AF_09/2020</t>
  </si>
  <si>
    <t>4.2.</t>
  </si>
  <si>
    <t>100324</t>
  </si>
  <si>
    <t>LASTRO COM MATERIAL GRANULAR (PEDRA BRITADA N.1 E PEDRA BRITADA N.2),APLICADO EM PISOS OU LAJES SOBRE SOLO, ESPESSURA DE *10 CM*. AF_07/2019 (5m de espessura)</t>
  </si>
  <si>
    <t>M3</t>
  </si>
  <si>
    <t>4.3.</t>
  </si>
  <si>
    <t>93390</t>
  </si>
  <si>
    <t>5.</t>
  </si>
  <si>
    <t>REVESTIMENTO DE PAREDES</t>
  </si>
  <si>
    <t>5.1.</t>
  </si>
  <si>
    <t>5.2.</t>
  </si>
  <si>
    <t>87547</t>
  </si>
  <si>
    <t>5.3.</t>
  </si>
  <si>
    <t>SOLEIRA JANELA E PORTA - ( ADAPTAÇÃO: REVESTIMENTO CERÂMICO PARA PISO COM PLACAS TIPO ESMALTADA PADRÃO POPULAR DE DIMENSÕES 35X35 CM APLICADA EM AMBIENTES DE ÁREA ENTRE 5 M2 E 10 AF_06/2014</t>
  </si>
  <si>
    <t>5.4.</t>
  </si>
  <si>
    <t>93393</t>
  </si>
  <si>
    <t>REVESTIMENTO CERÂMICO PARA PAREDES INTERNAS COM PLACAS TIPO ESMALTADA PADRÃO POPULAR DE DIMENSÕES 20X20 CM, ARGAMASSA TIPO AC I, APLICADAS EM AMBIENTES DE ÁREA MAIOR QUE 5 M2 NA ALTURA INTEIRA DAS PAREDES</t>
  </si>
  <si>
    <t>6.</t>
  </si>
  <si>
    <t>ESQUADRIAS</t>
  </si>
  <si>
    <t>6.1.</t>
  </si>
  <si>
    <t>91338</t>
  </si>
  <si>
    <t>PORTA DE ALUMÍNIO DE ABRIR COM LAMBRI, COM GUARNIÇÃO, FIXAÇÃO COM PARA FUSOS - FORNECIMENTO E INSTALAÇÃO. AF_12/2019</t>
  </si>
  <si>
    <t>6.2.</t>
  </si>
  <si>
    <t>94569</t>
  </si>
  <si>
    <t>JANELA DE ALUMÍNIO TIPO MAXIM-AR, COM VIDROS, BATENTE E FERRAGENS. EXC LUSIVE ALIZAR, ACABAMENTO E CONTRAMARCO. FORNECIMENTO E INSTALAÇÃO. AF
_12/2019</t>
  </si>
  <si>
    <t>7.</t>
  </si>
  <si>
    <t>PINTURA</t>
  </si>
  <si>
    <t>7.1.</t>
  </si>
  <si>
    <t>88485</t>
  </si>
  <si>
    <t>APLICAÇÃO DE FUNDO SELADOR ACRÍLICO EM PAREDES, UMA DEMÃO. AF_06/2014</t>
  </si>
  <si>
    <t>7.2.</t>
  </si>
  <si>
    <t>95622</t>
  </si>
  <si>
    <t>APLICAÇÃO MANUAL DE TINTA LÁTEX ACRÍLICA EM PANOS COM PRESENÇA DE VÃOS DE EDIFÍCIOS DE MÚLTIPLOS PAVIMENTOS, DUAS DEMÃOS. AF_11/2016</t>
  </si>
  <si>
    <t>8.</t>
  </si>
  <si>
    <t>APARELHOS SANITÁRIOS/TANQUE</t>
  </si>
  <si>
    <t>8.1.</t>
  </si>
  <si>
    <t>86888</t>
  </si>
  <si>
    <t>VASO SANITÁRIO SIFONADO COM CAIXA ACOPLADA LOUÇA BRANCA - FORNECIMENTO E INSTALAÇÃO. AF_01/2020</t>
  </si>
  <si>
    <t>UND</t>
  </si>
  <si>
    <t>8.2.</t>
  </si>
  <si>
    <t>00377</t>
  </si>
  <si>
    <t>ASSENTO SANITARIO DE PLASTICO, TIPO CONVENCIONAL</t>
  </si>
  <si>
    <t>8.3.</t>
  </si>
  <si>
    <t>86939</t>
  </si>
  <si>
    <t>LAVATÓRIO LOUÇA BRANCA COM COLUNA, *44 X 35,5* CM, PADRÃO POPULAR, INCLUSO SIFÃO FLEXÍVEL EM PVC, VÁLVULA E ENGATE FLEXÍVEL 30CM EM PLÁSTICO E COM TORNEIRA CROMADA PADRÃO POPULAR - FORNECIMENTO E INSTALAÇÃO AF_01/2020</t>
  </si>
  <si>
    <t>8.4.</t>
  </si>
  <si>
    <t>11831</t>
  </si>
  <si>
    <t>TORNEIRA PLASTICA PARA TANQUE 1/2 " OU 3/4 " COM BICO PARA MANGUEIRA</t>
  </si>
  <si>
    <t>8.5.</t>
  </si>
  <si>
    <t>86875</t>
  </si>
  <si>
    <t>TANQUE DE MÁRMORE SINTÉTICO COM COLUNA, 22L OU EQUIVALENTE DE CONCRETO FORNECIMENTO E INSTALAÇÃO. AF_01/2020</t>
  </si>
  <si>
    <t>9.</t>
  </si>
  <si>
    <t>MATERIAL HIDRÁULICO E SANITÁRIO</t>
  </si>
  <si>
    <t>9.1.</t>
  </si>
  <si>
    <t>91785</t>
  </si>
  <si>
    <t>(COMPOSIÇÃO REPRESENTATIVA) DO SERVIÇO DE INSTALAÇÃO DE TUBOS DE PVC, SOLDÁVEL, ÁGUA FRIA, DN 25 MM (INSTALADO EM RAMAL, SUB-RAMAL, RAMAL DE DISTRIBUIÇÃO OU PRUMADA), INCLUSIVE CONEXÕES, CORTES E FIXAÇÕES, PARA PRÉDIOS. AF_10/2015</t>
  </si>
  <si>
    <t>9.2.</t>
  </si>
  <si>
    <t>91793</t>
  </si>
  <si>
    <r>
      <t xml:space="preserve">(COMPOSIÇÃO REPRESENTATIVA) DO SERVIÇO DE INSTALAÇÃO DE TUBO DE PVC, SÉRIE NORMAL, ESGOTO PREDIAL, </t>
    </r>
    <r>
      <rPr>
        <b/>
        <sz val="10"/>
        <color rgb="FF000000"/>
        <rFont val="Arial"/>
        <family val="2"/>
        <charset val="1"/>
      </rPr>
      <t>DN 50 MM</t>
    </r>
    <r>
      <rPr>
        <sz val="10"/>
        <color rgb="FF000000"/>
        <rFont val="Arial"/>
        <family val="2"/>
        <charset val="1"/>
      </rPr>
      <t xml:space="preserve"> (INSTALADO EM RAMAL DE DESCARGA OU RAMAL DE ESGOTO SANITÁRIO), INCLUSIVE CONEXÕES, CORTES E FIXAÇÕES PSANITÁRIO), INCLUSIVE CONEXÕES, CORTES E FIXAÇÕES PARA, PRÉDIOS. AF_10/2015</t>
    </r>
  </si>
  <si>
    <t>9.3.</t>
  </si>
  <si>
    <t>91795</t>
  </si>
  <si>
    <r>
      <t xml:space="preserve">(COMPOSIÇÃO REPRESENTATIVA) DO SERVIÇO DE INST. TUBO PVC, SÉRIE N, ESGOTO PREDIAL, </t>
    </r>
    <r>
      <rPr>
        <b/>
        <sz val="10"/>
        <color rgb="FF000000"/>
        <rFont val="Arial"/>
        <family val="2"/>
        <charset val="1"/>
      </rPr>
      <t>100 MM</t>
    </r>
    <r>
      <rPr>
        <sz val="10"/>
        <color rgb="FF000000"/>
        <rFont val="Arial"/>
        <family val="2"/>
        <charset val="1"/>
      </rPr>
      <t xml:space="preserve"> (INST. RAMAL DESCARGA, RAMAL DE ESG. SANIT., PRUMADA ESG. SANIT., VENTILAÇÃO OU SUB-COLETOR AÉREO), INCL. CONEXÕES E CORTES, FIXAÇÕES, P/ PRÉDIOS. AF_10/2015</t>
    </r>
  </si>
  <si>
    <t>91794</t>
  </si>
  <si>
    <r>
      <t xml:space="preserve">(COMPOSIÇÃO REPRESENTATIVA) DO SERVIÇO DE INST. TUBO PVC, SÉRIE N, ESGOTO PREDIAL, DN </t>
    </r>
    <r>
      <rPr>
        <b/>
        <sz val="10"/>
        <color rgb="FF000000"/>
        <rFont val="Arial"/>
        <family val="2"/>
        <charset val="1"/>
      </rPr>
      <t>75 MM</t>
    </r>
    <r>
      <rPr>
        <sz val="10"/>
        <color rgb="FF000000"/>
        <rFont val="Arial"/>
        <family val="2"/>
        <charset val="1"/>
      </rPr>
      <t>, (INST. EM RAMAL DE DESCARGA, RAMAL DE ESG. SANITÁRIO, PRUMADA DE ESG. SANITÁRIO OU VENTILAÇÃO), INCL. CONEXÕES, CORTES E FIXAÇÕES, P/ PRÉDIOS. AF_10/2015</t>
    </r>
  </si>
  <si>
    <t>91792</t>
  </si>
  <si>
    <r>
      <t xml:space="preserve">(COMPOSIÇÃO REPRESENTATIVA) DO SERVIÇO DE INSTALAÇÃO DE TUBO DE PVC, SÉRIE NORMAL, ESGOTO PREDIAL, </t>
    </r>
    <r>
      <rPr>
        <b/>
        <sz val="10"/>
        <color rgb="FF000000"/>
        <rFont val="Arial"/>
        <family val="2"/>
        <charset val="1"/>
      </rPr>
      <t>DN 40 MM</t>
    </r>
    <r>
      <rPr>
        <sz val="10"/>
        <color rgb="FF000000"/>
        <rFont val="Arial"/>
        <family val="2"/>
        <charset val="1"/>
      </rPr>
      <t xml:space="preserve"> (INSTALADO EM RAMAL DE DESCARGAOU RAMAL DE ESGOTO SANITÁRIO), INCLUSIVE CONEXÕES, CORTES E FIXAÇÕES, PARA PRÉDIOS. AF_10/2015</t>
    </r>
  </si>
  <si>
    <t>9.4.</t>
  </si>
  <si>
    <t>89352</t>
  </si>
  <si>
    <t>REGISTRO DE GAVETA BRUTO, LATÃO, ROSCÁVEL, 1/2" - FORNECIMENTO E INSTALAÇÃO. AF_08/2021</t>
  </si>
  <si>
    <t>9.5.</t>
  </si>
  <si>
    <t>89985</t>
  </si>
  <si>
    <t>REGISTRO DE PRESSÃO BRUTO, LATÃO, ROSCÁVEL, 3/4", COM ACABAMENTO E CANOPLA CROMADOS - FORNECIMENTO E INSTALAÇÃO. AF_08/2021</t>
  </si>
  <si>
    <t>9.8.</t>
  </si>
  <si>
    <t>97901</t>
  </si>
  <si>
    <t>CAIXA ENTERRADA HIDRÁULICA RETANGULAR EM ALVENARIA COM TIJOLOS CERÂMICOS MACIÇOS, DIMENSÕES INTERNAS: 0,4X0,4X0,4 M PARA REDE DE ESGOTO. AF_12/2020</t>
  </si>
  <si>
    <t>9.9.</t>
  </si>
  <si>
    <t>89712</t>
  </si>
  <si>
    <t>TUBO PVC, SERIE NORMAL, ESGOTO PREDIAL, DN 50 MM, FORNECIDO E INSTALADO EM RAMAL DE DESCARGA OU RAMAL DE ESGOTO SANITÁRIO. AF_12/2014</t>
  </si>
  <si>
    <t>9.10.</t>
  </si>
  <si>
    <t>89714</t>
  </si>
  <si>
    <t>TUBO PVC, SERIE NORMAL, ESGOTO PREDIAL, DN 100 MM, FORNECIDO E INSTALADO EM RAMAL DE DESCARGA OU RAMAL DE ESGOTO SANITÁRIO. AF_12/2014</t>
  </si>
  <si>
    <t>10.</t>
  </si>
  <si>
    <t>REDE ELÉTRICA</t>
  </si>
  <si>
    <t>10.1.</t>
  </si>
  <si>
    <t>PONTO DE ILUMINAÇÃO RESIDENCIAL INCLUINDO INTERRUPTOR SIMPLES (2 MÓDULOS), CAIXA ELÉTRICA, ELETRODUTO, CABO, RASGO, QUEBRA E CHUMBAMENTO (EXCLUINDO LUMINÁRIA E LÂMPADA). AF_01/2016 (INTERRUPTOR DO BANHEIRO E DA ÁREA EXTERNA)</t>
  </si>
  <si>
    <t>10.2.</t>
  </si>
  <si>
    <t>PONTO DE TOMADA RESIDENCIAL INCLUINDO TOMADA 10A/250V, CAIXA ELÉTRICA ELETRODUTO, CABO, RASGO, QUEBRA E CHUMBAMENTO. AF_01/2016 (INTERNO)</t>
  </si>
  <si>
    <t>10.3.</t>
  </si>
  <si>
    <t>97589</t>
  </si>
  <si>
    <t>LUMINÁRIA TIPO PLAFON EM PLÁSTICO, DE SOBREPOR, COM 1 LÂMPADA FLUORESCENTE DE 15 W, SEM REATOR - FORNECIMENTO E INSTALAÇÃO. AF_02/2020 (LUMINÁRIA INTERNA E EXTERNA)</t>
  </si>
  <si>
    <t>10.4.</t>
  </si>
  <si>
    <t>100860</t>
  </si>
  <si>
    <t>CHUVEIRO ELÉTRICO COMUM CORPO PLÁSTICO, TIPO DUCHA FORNECIMENTO E INSTALAÇÃO. AF_01/2020</t>
  </si>
  <si>
    <t>10.5.</t>
  </si>
  <si>
    <t>93654</t>
  </si>
  <si>
    <t>DISJUNTOR MONOPOLAR TIPO DIN, CORRENTE NOMINAL DE 16A - FORNECIMENTO E INSTALAÇÃO. AF_10/2020</t>
  </si>
  <si>
    <t>10.6.</t>
  </si>
  <si>
    <t>93655</t>
  </si>
  <si>
    <t>DISJUNTOR MONOPOLAR TIPO DIN, CORRENTE NOMINAL DE 20A - FORNECIMENTO E INSTALAÇÃO. AF_10/2020</t>
  </si>
  <si>
    <t>10.7.</t>
  </si>
  <si>
    <t>93657</t>
  </si>
  <si>
    <t>DISJUNTOR MONOPOLAR TIPO DIN, CORRENTE NOMINAL DE 32A - FORNECIMENTO E INSTALAÇÃO. AF_10/2020</t>
  </si>
  <si>
    <t>10.8.</t>
  </si>
  <si>
    <t>93658</t>
  </si>
  <si>
    <t>DISJUNTOR MONOPOLAR TIPO DIN, CORRENTE NOMINAL DE 40A - FORNECIMENTO E INSTALAÇÃO. AF_10/2020</t>
  </si>
  <si>
    <t>10.9.</t>
  </si>
  <si>
    <t>101877</t>
  </si>
  <si>
    <t>QUADRO DE DISTRIBUIÇÃO DE ENERGIA EM PVC, DE EMBUTIR, SEM BARRAMENTO,</t>
  </si>
  <si>
    <t>11.</t>
  </si>
  <si>
    <t>11.1</t>
  </si>
  <si>
    <t>ALVENARIA EM TIJOLO CERAMICO MACICO 5X10X20CM  (ESPESSURA 10CM)</t>
  </si>
  <si>
    <t>11.2</t>
  </si>
  <si>
    <t>11.3</t>
  </si>
  <si>
    <t>11.4</t>
  </si>
  <si>
    <t>11.5</t>
  </si>
  <si>
    <t>CHAPISCO APLICADO EM ALVENARIAS E ESTRUTURAS DE CONCRETO</t>
  </si>
  <si>
    <t>11.6</t>
  </si>
  <si>
    <t>EMBOÇO OU MASSA ÚNICA EM ARGAMASSA TRAÇO 1:2:8, PREPARO MANUAL, APLICADA MANUALMENTE</t>
  </si>
  <si>
    <t>11.7</t>
  </si>
  <si>
    <t>LASTRO COM MATERIAL GRANULAR, APLICADO EM PISOS OU LAJES SOBRE SOLO, ESPESSURA DE *5 CM</t>
  </si>
  <si>
    <t>11.8</t>
  </si>
  <si>
    <t>ARMAÇÃO DE LAJE DE ESTRUTURA CONVENCIONAL DE CONCRETO ARMADO UTILIZANDO AÇO CA-50 DE 6,3 MM c.15</t>
  </si>
  <si>
    <t>11.9</t>
  </si>
  <si>
    <t>FABRICAÇÃO, MONTAGEM E DESMONTAGEM DE FÔRMA PARA TAMPA</t>
  </si>
  <si>
    <t>CONCRETO FCK = 25MPA PREPARO MECÂNICO COM BETONEIRA</t>
  </si>
  <si>
    <t>UN</t>
  </si>
  <si>
    <t>12.</t>
  </si>
  <si>
    <t>SUMIDOURO</t>
  </si>
  <si>
    <t>12.1</t>
  </si>
  <si>
    <t>ALVENARIA EM TIJOLO CERAMICO MACICO 5X10X20CM  PERMEÁVEL</t>
  </si>
  <si>
    <t>12.2</t>
  </si>
  <si>
    <t>12.3</t>
  </si>
  <si>
    <t>12.4</t>
  </si>
  <si>
    <t>LANÇAMENTO DE MATERIAL GRANULAR (PEDRA BRITADA N.3) – FUNDO E 30CM NAS LATERAIS</t>
  </si>
  <si>
    <t>12.5</t>
  </si>
  <si>
    <t>12.6</t>
  </si>
  <si>
    <t>12.7</t>
  </si>
  <si>
    <t>IDENTIFICAÇÃO DO PROJETO: MÓDULO SANITÁRIO</t>
  </si>
  <si>
    <t>Conforme legislação tributária municipal, definir estimativa de percentual da base de cálculo para o ISS:</t>
  </si>
  <si>
    <t>Sobre a base de cálculo, definir a respectiva alíquota do ISS (entre 2% e 5%):</t>
  </si>
  <si>
    <t>F</t>
  </si>
  <si>
    <t>TIPO DE OBRA</t>
  </si>
  <si>
    <t>Construção e Reforma de Edifícios</t>
  </si>
  <si>
    <t>Itens</t>
  </si>
  <si>
    <t>Siglas</t>
  </si>
  <si>
    <t>% Adotado</t>
  </si>
  <si>
    <t>Situação</t>
  </si>
  <si>
    <t>1º Quartil</t>
  </si>
  <si>
    <t>Médio</t>
  </si>
  <si>
    <t>3º Quartil</t>
  </si>
  <si>
    <t>Administração Central</t>
  </si>
  <si>
    <t>AC</t>
  </si>
  <si>
    <t>-</t>
  </si>
  <si>
    <t>Seguro e Garantia</t>
  </si>
  <si>
    <t>SG</t>
  </si>
  <si>
    <t>Risco</t>
  </si>
  <si>
    <t>R</t>
  </si>
  <si>
    <t>Despesas Financeiras</t>
  </si>
  <si>
    <t>DF</t>
  </si>
  <si>
    <t>Lucro</t>
  </si>
  <si>
    <t>L</t>
  </si>
  <si>
    <t>Tributos (impostos COFINS 3%, e  PIS 0,65%)</t>
  </si>
  <si>
    <t>CP</t>
  </si>
  <si>
    <t>Tributos (ISS, variável de acordo com o município)</t>
  </si>
  <si>
    <t>ISS</t>
  </si>
  <si>
    <t>Tributos (Contribuição Previdenciária sobre a Receita Bruta - 0% ou 4,5% - Desoneração)</t>
  </si>
  <si>
    <t>CPRB</t>
  </si>
  <si>
    <t>BDI SEM desoneração (Fórmula Acórdão TCU)</t>
  </si>
  <si>
    <t>BDI PAD</t>
  </si>
  <si>
    <t>Os valores de BDI foram calculados com o emprego da fórmula:</t>
  </si>
  <si>
    <t>BDI =</t>
  </si>
  <si>
    <t>- 1</t>
  </si>
  <si>
    <t>(1-CP-ISS-CRPB)</t>
  </si>
  <si>
    <t>Declaro para os devidos fins que, conforme legislação tributária municipal, a base de cálculo deste tipo de obra corresponde à 3,5%</t>
  </si>
  <si>
    <t>Declaro para os devidos fins que o regime de Contribuição Previdenciára sobre a Receita Bruta adotada para elaboração do orçamento foi Desonerado, e que esta é a alternativa mais adequada para a Administração Pública</t>
  </si>
  <si>
    <t>Observações:</t>
  </si>
  <si>
    <t>Serviço</t>
  </si>
  <si>
    <t>Valor (R$)</t>
  </si>
  <si>
    <t>SUBTOTAL ITEM 1</t>
  </si>
  <si>
    <t>SUBTOTAL ITEM 2</t>
  </si>
  <si>
    <t>SUBTOTAL ITEM 3</t>
  </si>
  <si>
    <t>SUBTOTAL ITEM 4</t>
  </si>
  <si>
    <t>SUBTOTAL ITEM 5</t>
  </si>
  <si>
    <t>SUBTOTAL ITEM 6</t>
  </si>
  <si>
    <t>SUBTOTAL ITEM 7</t>
  </si>
  <si>
    <t>SUBTOTAL ITEM 8</t>
  </si>
  <si>
    <t>SUBTOTAL ITEM 9</t>
  </si>
  <si>
    <t>SUBTOTAL ITEM 10</t>
  </si>
  <si>
    <t>PERCENTUAL</t>
  </si>
  <si>
    <t>VALOR TOTAL GERAL</t>
  </si>
  <si>
    <t>VALOR ACUMULADO</t>
  </si>
  <si>
    <t xml:space="preserve">CHAPISCO APLICADO EM ALVENARIAS E ESTRUTURAS DE CONCRETO INTERNAS, COM COLHER DE PEDREIRO. ARGAMASSA TRAÇO 1:3. </t>
  </si>
  <si>
    <t>87878</t>
  </si>
  <si>
    <t>104476</t>
  </si>
  <si>
    <t>104473</t>
  </si>
  <si>
    <t>FOSSA  SÉPTICA</t>
  </si>
  <si>
    <t>SUBTOTAL ITEM 11</t>
  </si>
  <si>
    <t>SUBTOTAL ITEM 12</t>
  </si>
  <si>
    <t>1º</t>
  </si>
  <si>
    <t>mês</t>
  </si>
  <si>
    <t>2º</t>
  </si>
  <si>
    <t>3º</t>
  </si>
  <si>
    <t>4º</t>
  </si>
  <si>
    <t>5º</t>
  </si>
  <si>
    <t>6º</t>
  </si>
  <si>
    <t>7º</t>
  </si>
  <si>
    <t>8º</t>
  </si>
  <si>
    <t>9º</t>
  </si>
  <si>
    <t>10º</t>
  </si>
  <si>
    <t>11º</t>
  </si>
  <si>
    <t>12º</t>
  </si>
  <si>
    <t>REVESTIMENTO CERÂMICO PARA PISO COM PLACAS TIPO ESMALTADA PADRÃO POPULAR DE DIMENSÕES 35X35 CM APLICADA EM AMBIENTES DE ÁREA ENTRE 5 M2 E 10  M2. AF_06/2014</t>
  </si>
  <si>
    <t>MASSA ÚNICA, PARA RECEBIMENTO DE PINTURA, EM ARGAMASSA TRAÇO 1:2:8, PREPARO MECÂNICO COM BETONEIRA 400L, APLICADA MANUALMENTE EM FACES INTERNAS DE PAREDES, ESPESSURA DE 10MM, COM EXECUÇÃO DE TALISCAS.</t>
  </si>
  <si>
    <t>95546</t>
  </si>
  <si>
    <t>KIT DE ACESSÓRIOS PARA BANHEIRO EM METAL CROMADO, 5 PEÇAS, INCLUSO FIXAÇAO</t>
  </si>
  <si>
    <t>13º</t>
  </si>
  <si>
    <t>14º</t>
  </si>
  <si>
    <t>1.2.</t>
  </si>
  <si>
    <t>1.3.</t>
  </si>
  <si>
    <t>ENGENHEIRO CIVIL DE OBRA JUNIOR COM ENCARGOS COMPLEMENTARES</t>
  </si>
  <si>
    <t>EXECUÇÃO DE DEPÓSITO EM CANTEIRO DE OBRA EM CHAPA DE MADEIRA COMPENSADA</t>
  </si>
  <si>
    <t>93584</t>
  </si>
  <si>
    <t>90777</t>
  </si>
  <si>
    <t>ESPELHO CRISTAL E = 4 MM</t>
  </si>
  <si>
    <t>11186</t>
  </si>
  <si>
    <t>SINAPI - i</t>
  </si>
  <si>
    <t>m2</t>
  </si>
  <si>
    <t>1.4.</t>
  </si>
  <si>
    <t>1.5.</t>
  </si>
  <si>
    <t>1.8.</t>
  </si>
  <si>
    <t>1.9.</t>
  </si>
  <si>
    <t>1.10.</t>
  </si>
  <si>
    <t>1.11.</t>
  </si>
  <si>
    <t>FOSSA SÉPTICA E SUMIDOURO PARA 3 CONTRIBUINTES</t>
  </si>
  <si>
    <t>FOSSA SÉPTICA - 3 CONTRIBUINTES</t>
  </si>
  <si>
    <t>ESCAVAÇÃO MECANIZADA DE VALA</t>
  </si>
  <si>
    <t xml:space="preserve">PREPARO DE FUNDO DE VALA </t>
  </si>
  <si>
    <t>SUMIDOURO - 3 CONTRIBUINTES</t>
  </si>
  <si>
    <t xml:space="preserve">ESCAVAÇÃO MECANIZADA DE VALA </t>
  </si>
  <si>
    <t>PREPARO DE FUNDO DE VALA</t>
  </si>
  <si>
    <t>FOSSA SÉPTICA E SUMIDOURO PARA 5 CONTRIBUINTES</t>
  </si>
  <si>
    <t>13.</t>
  </si>
  <si>
    <t>FOSSA SÉPTICA - 5 CONTRIBUINTES</t>
  </si>
  <si>
    <t>13.1</t>
  </si>
  <si>
    <t>13.2</t>
  </si>
  <si>
    <t>13.3</t>
  </si>
  <si>
    <t>13.4</t>
  </si>
  <si>
    <t>13.5</t>
  </si>
  <si>
    <t>13.6</t>
  </si>
  <si>
    <t>13.7</t>
  </si>
  <si>
    <t>13.8</t>
  </si>
  <si>
    <t>13.9</t>
  </si>
  <si>
    <t>14.</t>
  </si>
  <si>
    <t>SUMIDOURO - 5 CONTRIBUINTES</t>
  </si>
  <si>
    <t>14.1</t>
  </si>
  <si>
    <t>14.2</t>
  </si>
  <si>
    <t>14.3</t>
  </si>
  <si>
    <t>14.4</t>
  </si>
  <si>
    <t>14.5</t>
  </si>
  <si>
    <t>14.6</t>
  </si>
  <si>
    <t>14.7</t>
  </si>
  <si>
    <t>FOSSA SÉPTICA - 7 CONTRIBUINTES</t>
  </si>
  <si>
    <t>SUMIDOURO - 7 CONTRIBUINTES</t>
  </si>
  <si>
    <t>FOSSA SÉPTICA E SUMIDOURO PARA 7 CONTRIBUINTES</t>
  </si>
  <si>
    <t>15.</t>
  </si>
  <si>
    <t>15.1</t>
  </si>
  <si>
    <t>15.2</t>
  </si>
  <si>
    <t>15.3</t>
  </si>
  <si>
    <t>15.4</t>
  </si>
  <si>
    <t>15.5</t>
  </si>
  <si>
    <t>15.6</t>
  </si>
  <si>
    <t>15.7</t>
  </si>
  <si>
    <t>15.8</t>
  </si>
  <si>
    <t>15.9</t>
  </si>
  <si>
    <t>16.</t>
  </si>
  <si>
    <t>16.1</t>
  </si>
  <si>
    <t>16.2</t>
  </si>
  <si>
    <t>16.3</t>
  </si>
  <si>
    <t>16.4</t>
  </si>
  <si>
    <t>16.5</t>
  </si>
  <si>
    <t>16.6</t>
  </si>
  <si>
    <t>16.7</t>
  </si>
  <si>
    <t>MÓDULOS SANITÁRIOS</t>
  </si>
  <si>
    <t>FOSSAS SÉPTICAS E SUMIDOUROS PARA 3 CONTRIBUINTES</t>
  </si>
  <si>
    <t>FOSSAS SÉPTICAS E SUMIDOUROS PARA 5 CONTRIBUINTES</t>
  </si>
  <si>
    <t>VALOR TOTAL</t>
  </si>
  <si>
    <t>FOSSAS SÉPTICAS E SUMIDOUROS PARA 7 CONTRIBUINTES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</si>
</sst>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&quot;R$&quot;\ * #,##0.00_-;\-&quot;R$&quot;\ * #,##0.00_-;_-&quot;R$&quot;\ * &quot;-&quot;??_-;_-@_-"/>
    <numFmt numFmtId="164" formatCode="_(* #,##0.00_);_(* \(#,##0.00\);_(* \-??_);_(@_)"/>
    <numFmt numFmtId="165" formatCode="* #,##0.00\ ;\-* #,##0.00\ ;* \-#\ ;@"/>
    <numFmt numFmtId="166" formatCode="[$R$-416]\ #,##0.00;[Red]\-[$R$-416]\ #,##0.00"/>
    <numFmt numFmtId="167" formatCode="_-* #,##0.00_-;\-* #,##0.00_-;_-* \-??_-;_-@_-"/>
    <numFmt numFmtId="171" formatCode="_-[$R$-416]\ * #,##0.00_-;\-[$R$-416]\ * #,##0.00_-;_-[$R$-416]\ * &quot;-&quot;??_-;_-@_-"/>
    <numFmt numFmtId="172" formatCode="&quot;R$&quot;\ #,##0.00"/>
  </numFmts>
  <fonts count="6" x14ac:knownFonts="1"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</font>
    <font>
      <sz val="9"/>
      <color rgb="FF000000"/>
      <name val="Arial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808080"/>
        <bgColor rgb="FF969696"/>
      </patternFill>
    </fill>
    <fill>
      <patternFill patternType="solid">
        <fgColor rgb="FFE7E6E6"/>
        <bgColor rgb="FFFFFFFF"/>
      </patternFill>
    </fill>
    <fill>
      <patternFill patternType="solid">
        <fgColor rgb="FFCCCCFF"/>
        <bgColor rgb="FFC0C0C0"/>
      </patternFill>
    </fill>
    <fill>
      <patternFill patternType="solid">
        <fgColor rgb="FFFFFFFF"/>
        <bgColor rgb="FFE7E6E6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rgb="FF969696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</borders>
  <cellStyleXfs count="5">
    <xf numFmtId="0" fontId="0" fillId="0" borderId="0"/>
    <xf numFmtId="167" fontId="2" fillId="0" borderId="0"/>
    <xf numFmtId="164" fontId="3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195">
    <xf numFmtId="0" fontId="0" fillId="0" borderId="0" xfId="0"/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10" fontId="0" fillId="0" borderId="4" xfId="0" applyNumberFormat="1" applyFont="1" applyBorder="1" applyAlignment="1">
      <alignment horizontal="center"/>
    </xf>
    <xf numFmtId="10" fontId="0" fillId="0" borderId="5" xfId="0" applyNumberFormat="1" applyFont="1" applyBorder="1" applyAlignment="1">
      <alignment horizontal="center"/>
    </xf>
    <xf numFmtId="49" fontId="1" fillId="3" borderId="7" xfId="0" applyNumberFormat="1" applyFont="1" applyFill="1" applyBorder="1" applyAlignment="1">
      <alignment horizontal="left" vertical="center" wrapText="1"/>
    </xf>
    <xf numFmtId="2" fontId="1" fillId="3" borderId="7" xfId="0" applyNumberFormat="1" applyFont="1" applyFill="1" applyBorder="1" applyAlignment="1">
      <alignment horizontal="left" vertical="center" wrapText="1"/>
    </xf>
    <xf numFmtId="165" fontId="1" fillId="3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left" vertical="center" wrapText="1"/>
    </xf>
    <xf numFmtId="2" fontId="1" fillId="4" borderId="9" xfId="0" applyNumberFormat="1" applyFont="1" applyFill="1" applyBorder="1" applyAlignment="1">
      <alignment horizontal="center" vertical="center" wrapText="1"/>
    </xf>
    <xf numFmtId="49" fontId="1" fillId="4" borderId="9" xfId="0" applyNumberFormat="1" applyFont="1" applyFill="1" applyBorder="1" applyAlignment="1">
      <alignment horizontal="center" vertical="center" wrapText="1"/>
    </xf>
    <xf numFmtId="2" fontId="1" fillId="4" borderId="9" xfId="0" applyNumberFormat="1" applyFont="1" applyFill="1" applyBorder="1" applyAlignment="1">
      <alignment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165" fontId="0" fillId="4" borderId="9" xfId="0" applyNumberFormat="1" applyFont="1" applyFill="1" applyBorder="1" applyAlignment="1">
      <alignment horizontal="right" vertical="center" wrapText="1"/>
    </xf>
    <xf numFmtId="166" fontId="1" fillId="4" borderId="9" xfId="0" applyNumberFormat="1" applyFont="1" applyFill="1" applyBorder="1" applyAlignment="1">
      <alignment vertical="center" wrapText="1"/>
    </xf>
    <xf numFmtId="165" fontId="1" fillId="4" borderId="10" xfId="0" applyNumberFormat="1" applyFont="1" applyFill="1" applyBorder="1" applyAlignment="1">
      <alignment horizontal="right" vertical="center" wrapText="1"/>
    </xf>
    <xf numFmtId="0" fontId="0" fillId="0" borderId="4" xfId="0" applyFont="1" applyBorder="1" applyAlignment="1">
      <alignment horizontal="left" vertical="center"/>
    </xf>
    <xf numFmtId="49" fontId="0" fillId="5" borderId="1" xfId="0" applyNumberFormat="1" applyFont="1" applyFill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/>
    </xf>
    <xf numFmtId="49" fontId="0" fillId="0" borderId="4" xfId="0" applyNumberFormat="1" applyFont="1" applyBorder="1" applyAlignment="1">
      <alignment horizontal="left" vertical="center" wrapText="1"/>
    </xf>
    <xf numFmtId="165" fontId="0" fillId="0" borderId="4" xfId="0" applyNumberFormat="1" applyFont="1" applyBorder="1" applyAlignment="1">
      <alignment horizontal="right" vertical="center"/>
    </xf>
    <xf numFmtId="0" fontId="0" fillId="0" borderId="4" xfId="0" applyFont="1" applyBorder="1" applyAlignment="1">
      <alignment horizontal="center" vertical="center"/>
    </xf>
    <xf numFmtId="165" fontId="0" fillId="0" borderId="4" xfId="0" applyNumberFormat="1" applyFont="1" applyBorder="1" applyAlignment="1">
      <alignment vertical="center"/>
    </xf>
    <xf numFmtId="0" fontId="0" fillId="0" borderId="0" xfId="0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right" vertical="center"/>
    </xf>
    <xf numFmtId="2" fontId="0" fillId="0" borderId="1" xfId="0" applyNumberFormat="1" applyFont="1" applyBorder="1" applyAlignment="1">
      <alignment horizontal="right" vertical="center"/>
    </xf>
    <xf numFmtId="0" fontId="0" fillId="0" borderId="0" xfId="0" applyFont="1" applyAlignment="1">
      <alignment horizontal="left"/>
    </xf>
    <xf numFmtId="49" fontId="0" fillId="0" borderId="1" xfId="0" applyNumberFormat="1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left" vertical="center" wrapText="1"/>
    </xf>
    <xf numFmtId="165" fontId="0" fillId="0" borderId="1" xfId="0" applyNumberFormat="1" applyFont="1" applyBorder="1" applyAlignment="1">
      <alignment horizontal="right" vertical="center"/>
    </xf>
    <xf numFmtId="0" fontId="0" fillId="0" borderId="0" xfId="0" applyFont="1"/>
    <xf numFmtId="0" fontId="0" fillId="0" borderId="2" xfId="0" applyFont="1" applyBorder="1" applyAlignment="1">
      <alignment horizontal="left" vertical="center"/>
    </xf>
    <xf numFmtId="49" fontId="0" fillId="5" borderId="2" xfId="0" applyNumberFormat="1" applyFont="1" applyFill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left" vertical="center" wrapText="1"/>
    </xf>
    <xf numFmtId="165" fontId="0" fillId="0" borderId="2" xfId="0" applyNumberFormat="1" applyFont="1" applyBorder="1" applyAlignment="1">
      <alignment horizontal="right" vertical="center"/>
    </xf>
    <xf numFmtId="49" fontId="0" fillId="5" borderId="4" xfId="0" applyNumberFormat="1" applyFont="1" applyFill="1" applyBorder="1" applyAlignment="1">
      <alignment horizontal="center" vertical="center" wrapText="1"/>
    </xf>
    <xf numFmtId="0" fontId="0" fillId="0" borderId="11" xfId="0" applyFont="1" applyBorder="1" applyAlignment="1">
      <alignment horizontal="left" vertical="center"/>
    </xf>
    <xf numFmtId="49" fontId="0" fillId="0" borderId="11" xfId="0" applyNumberFormat="1" applyFont="1" applyBorder="1" applyAlignment="1">
      <alignment horizontal="center" vertical="center"/>
    </xf>
    <xf numFmtId="49" fontId="0" fillId="0" borderId="11" xfId="0" applyNumberFormat="1" applyFont="1" applyBorder="1" applyAlignment="1">
      <alignment horizontal="left" vertical="center" wrapText="1"/>
    </xf>
    <xf numFmtId="165" fontId="0" fillId="0" borderId="11" xfId="0" applyNumberFormat="1" applyFont="1" applyBorder="1" applyAlignment="1">
      <alignment horizontal="right" vertical="center"/>
    </xf>
    <xf numFmtId="49" fontId="0" fillId="0" borderId="1" xfId="0" applyNumberFormat="1" applyFont="1" applyBorder="1" applyAlignment="1">
      <alignment horizontal="center" vertical="center" wrapText="1"/>
    </xf>
    <xf numFmtId="165" fontId="0" fillId="0" borderId="1" xfId="0" applyNumberFormat="1" applyFont="1" applyBorder="1" applyAlignment="1">
      <alignment horizontal="right" vertical="center" wrapText="1"/>
    </xf>
    <xf numFmtId="49" fontId="0" fillId="0" borderId="2" xfId="0" applyNumberFormat="1" applyFont="1" applyBorder="1" applyAlignment="1">
      <alignment horizontal="center" vertical="center" wrapText="1"/>
    </xf>
    <xf numFmtId="165" fontId="0" fillId="0" borderId="2" xfId="0" applyNumberFormat="1" applyFont="1" applyBorder="1" applyAlignment="1">
      <alignment horizontal="right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165" fontId="0" fillId="0" borderId="4" xfId="0" applyNumberFormat="1" applyFont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49" fontId="0" fillId="0" borderId="4" xfId="0" applyNumberFormat="1" applyFont="1" applyBorder="1" applyAlignment="1">
      <alignment vertical="center" wrapText="1"/>
    </xf>
    <xf numFmtId="49" fontId="0" fillId="0" borderId="1" xfId="0" applyNumberFormat="1" applyFont="1" applyBorder="1" applyAlignment="1">
      <alignment vertical="center" wrapText="1"/>
    </xf>
    <xf numFmtId="0" fontId="0" fillId="6" borderId="1" xfId="0" applyFont="1" applyFill="1" applyBorder="1" applyAlignment="1">
      <alignment horizontal="center" vertical="center" wrapText="1"/>
    </xf>
    <xf numFmtId="0" fontId="2" fillId="0" borderId="1" xfId="2" applyNumberFormat="1" applyFont="1" applyBorder="1" applyAlignment="1" applyProtection="1">
      <alignment horizontal="left" vertical="center" wrapText="1"/>
    </xf>
    <xf numFmtId="0" fontId="0" fillId="6" borderId="1" xfId="0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/>
    </xf>
    <xf numFmtId="2" fontId="0" fillId="0" borderId="10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0" fontId="0" fillId="0" borderId="0" xfId="0" applyFont="1" applyAlignment="1">
      <alignment horizontal="left" vertical="center"/>
    </xf>
    <xf numFmtId="49" fontId="0" fillId="0" borderId="0" xfId="0" applyNumberFormat="1" applyFont="1" applyAlignment="1">
      <alignment horizontal="left" vertical="center"/>
    </xf>
    <xf numFmtId="49" fontId="0" fillId="0" borderId="0" xfId="0" applyNumberFormat="1" applyFont="1"/>
    <xf numFmtId="0" fontId="0" fillId="0" borderId="0" xfId="0"/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165" fontId="0" fillId="0" borderId="11" xfId="0" applyNumberFormat="1" applyFont="1" applyBorder="1" applyAlignment="1">
      <alignment vertical="center"/>
    </xf>
    <xf numFmtId="2" fontId="1" fillId="4" borderId="8" xfId="0" applyNumberFormat="1" applyFont="1" applyFill="1" applyBorder="1" applyAlignment="1">
      <alignment vertical="center" wrapText="1"/>
    </xf>
    <xf numFmtId="10" fontId="0" fillId="0" borderId="0" xfId="3" applyNumberFormat="1" applyFont="1"/>
    <xf numFmtId="171" fontId="0" fillId="0" borderId="1" xfId="0" applyNumberFormat="1" applyBorder="1"/>
    <xf numFmtId="0" fontId="0" fillId="0" borderId="1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10" fontId="0" fillId="0" borderId="1" xfId="3" applyNumberFormat="1" applyFont="1" applyBorder="1" applyAlignment="1">
      <alignment horizontal="center"/>
    </xf>
    <xf numFmtId="0" fontId="0" fillId="0" borderId="0" xfId="0" applyBorder="1" applyAlignment="1">
      <alignment horizontal="center" wrapText="1"/>
    </xf>
    <xf numFmtId="2" fontId="0" fillId="7" borderId="1" xfId="1" applyNumberFormat="1" applyFont="1" applyFill="1" applyBorder="1" applyAlignment="1" applyProtection="1">
      <alignment horizontal="right" vertical="center"/>
    </xf>
    <xf numFmtId="167" fontId="0" fillId="7" borderId="1" xfId="1" applyFont="1" applyFill="1" applyBorder="1" applyAlignment="1" applyProtection="1"/>
    <xf numFmtId="165" fontId="0" fillId="7" borderId="4" xfId="0" applyNumberFormat="1" applyFont="1" applyFill="1" applyBorder="1" applyAlignment="1">
      <alignment horizontal="right" vertical="center" wrapText="1"/>
    </xf>
    <xf numFmtId="165" fontId="0" fillId="7" borderId="1" xfId="0" applyNumberFormat="1" applyFont="1" applyFill="1" applyBorder="1" applyAlignment="1">
      <alignment horizontal="right" vertical="center" wrapText="1"/>
    </xf>
    <xf numFmtId="165" fontId="0" fillId="7" borderId="2" xfId="0" applyNumberFormat="1" applyFont="1" applyFill="1" applyBorder="1" applyAlignment="1">
      <alignment horizontal="right" vertical="center" wrapText="1"/>
    </xf>
    <xf numFmtId="165" fontId="0" fillId="7" borderId="4" xfId="0" applyNumberFormat="1" applyFont="1" applyFill="1" applyBorder="1" applyAlignment="1">
      <alignment horizontal="right" vertical="center"/>
    </xf>
    <xf numFmtId="165" fontId="0" fillId="7" borderId="11" xfId="0" applyNumberFormat="1" applyFont="1" applyFill="1" applyBorder="1" applyAlignment="1">
      <alignment horizontal="right" vertical="center"/>
    </xf>
    <xf numFmtId="165" fontId="0" fillId="7" borderId="2" xfId="0" applyNumberFormat="1" applyFont="1" applyFill="1" applyBorder="1" applyAlignment="1">
      <alignment horizontal="right" vertical="center"/>
    </xf>
    <xf numFmtId="0" fontId="0" fillId="7" borderId="1" xfId="0" applyFont="1" applyFill="1" applyBorder="1" applyAlignment="1">
      <alignment horizontal="right" vertical="center"/>
    </xf>
    <xf numFmtId="165" fontId="0" fillId="7" borderId="1" xfId="0" applyNumberFormat="1" applyFont="1" applyFill="1" applyBorder="1" applyAlignment="1">
      <alignment horizontal="right" vertical="center"/>
    </xf>
    <xf numFmtId="0" fontId="0" fillId="8" borderId="1" xfId="0" applyFill="1" applyBorder="1"/>
    <xf numFmtId="10" fontId="0" fillId="8" borderId="1" xfId="3" applyNumberFormat="1" applyFont="1" applyFill="1" applyBorder="1" applyAlignment="1">
      <alignment horizontal="center"/>
    </xf>
    <xf numFmtId="0" fontId="0" fillId="8" borderId="8" xfId="0" applyFill="1" applyBorder="1"/>
    <xf numFmtId="0" fontId="0" fillId="8" borderId="9" xfId="0" applyFill="1" applyBorder="1"/>
    <xf numFmtId="0" fontId="0" fillId="8" borderId="10" xfId="0" applyFill="1" applyBorder="1"/>
    <xf numFmtId="172" fontId="0" fillId="0" borderId="0" xfId="0" applyNumberFormat="1"/>
    <xf numFmtId="0" fontId="0" fillId="0" borderId="0" xfId="0" applyBorder="1"/>
    <xf numFmtId="49" fontId="0" fillId="5" borderId="11" xfId="0" applyNumberFormat="1" applyFont="1" applyFill="1" applyBorder="1" applyAlignment="1">
      <alignment horizontal="center" vertical="center" wrapText="1"/>
    </xf>
    <xf numFmtId="9" fontId="0" fillId="0" borderId="16" xfId="3" applyFont="1" applyBorder="1" applyAlignment="1">
      <alignment horizontal="center"/>
    </xf>
    <xf numFmtId="172" fontId="0" fillId="0" borderId="20" xfId="0" applyNumberFormat="1" applyBorder="1"/>
    <xf numFmtId="0" fontId="0" fillId="8" borderId="30" xfId="0" applyFill="1" applyBorder="1" applyAlignment="1">
      <alignment horizontal="center"/>
    </xf>
    <xf numFmtId="0" fontId="0" fillId="8" borderId="31" xfId="0" applyFill="1" applyBorder="1" applyAlignment="1">
      <alignment horizontal="center"/>
    </xf>
    <xf numFmtId="9" fontId="0" fillId="0" borderId="15" xfId="3" applyFont="1" applyBorder="1" applyAlignment="1">
      <alignment horizontal="center"/>
    </xf>
    <xf numFmtId="171" fontId="0" fillId="0" borderId="20" xfId="0" applyNumberFormat="1" applyBorder="1"/>
    <xf numFmtId="9" fontId="0" fillId="0" borderId="4" xfId="3" applyFont="1" applyBorder="1"/>
    <xf numFmtId="10" fontId="0" fillId="0" borderId="4" xfId="3" applyNumberFormat="1" applyFont="1" applyBorder="1"/>
    <xf numFmtId="0" fontId="0" fillId="0" borderId="1" xfId="0" applyBorder="1" applyAlignment="1">
      <alignment horizontal="center"/>
    </xf>
    <xf numFmtId="10" fontId="0" fillId="7" borderId="15" xfId="3" applyNumberFormat="1" applyFont="1" applyFill="1" applyBorder="1" applyAlignment="1">
      <alignment horizontal="center"/>
    </xf>
    <xf numFmtId="172" fontId="0" fillId="7" borderId="19" xfId="0" applyNumberFormat="1" applyFill="1" applyBorder="1"/>
    <xf numFmtId="0" fontId="0" fillId="7" borderId="17" xfId="0" applyFill="1" applyBorder="1"/>
    <xf numFmtId="172" fontId="0" fillId="7" borderId="21" xfId="0" applyNumberFormat="1" applyFill="1" applyBorder="1"/>
    <xf numFmtId="0" fontId="0" fillId="7" borderId="15" xfId="0" applyFill="1" applyBorder="1"/>
    <xf numFmtId="10" fontId="0" fillId="7" borderId="15" xfId="3" applyNumberFormat="1" applyFont="1" applyFill="1" applyBorder="1"/>
    <xf numFmtId="10" fontId="0" fillId="7" borderId="17" xfId="3" applyNumberFormat="1" applyFont="1" applyFill="1" applyBorder="1" applyAlignment="1">
      <alignment horizontal="center"/>
    </xf>
    <xf numFmtId="9" fontId="0" fillId="7" borderId="15" xfId="3" applyFont="1" applyFill="1" applyBorder="1" applyAlignment="1">
      <alignment horizontal="center"/>
    </xf>
    <xf numFmtId="171" fontId="0" fillId="7" borderId="19" xfId="0" applyNumberFormat="1" applyFill="1" applyBorder="1"/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0" fontId="0" fillId="0" borderId="1" xfId="3" applyNumberFormat="1" applyFont="1" applyBorder="1" applyAlignment="1">
      <alignment horizontal="center" vertical="center" wrapText="1"/>
    </xf>
    <xf numFmtId="2" fontId="2" fillId="7" borderId="1" xfId="0" applyNumberFormat="1" applyFont="1" applyFill="1" applyBorder="1" applyAlignment="1">
      <alignment horizontal="center" vertical="center"/>
    </xf>
    <xf numFmtId="2" fontId="2" fillId="7" borderId="10" xfId="0" applyNumberFormat="1" applyFont="1" applyFill="1" applyBorder="1" applyAlignment="1">
      <alignment horizontal="center" vertical="center"/>
    </xf>
    <xf numFmtId="2" fontId="0" fillId="7" borderId="10" xfId="0" applyNumberFormat="1" applyFont="1" applyFill="1" applyBorder="1" applyAlignment="1">
      <alignment horizontal="center" vertical="center"/>
    </xf>
    <xf numFmtId="2" fontId="0" fillId="7" borderId="1" xfId="0" applyNumberForma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44" fontId="0" fillId="3" borderId="1" xfId="4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right"/>
    </xf>
    <xf numFmtId="44" fontId="0" fillId="3" borderId="2" xfId="4" applyFont="1" applyFill="1" applyBorder="1" applyAlignment="1">
      <alignment horizontal="left" vertical="center" wrapText="1"/>
    </xf>
    <xf numFmtId="2" fontId="1" fillId="9" borderId="32" xfId="0" applyNumberFormat="1" applyFont="1" applyFill="1" applyBorder="1" applyAlignment="1">
      <alignment horizontal="center" vertical="center" wrapText="1"/>
    </xf>
    <xf numFmtId="44" fontId="4" fillId="9" borderId="33" xfId="4" applyFont="1" applyFill="1" applyBorder="1" applyAlignment="1">
      <alignment horizontal="center" vertical="center" wrapText="1"/>
    </xf>
    <xf numFmtId="0" fontId="4" fillId="0" borderId="0" xfId="0" applyFont="1" applyBorder="1"/>
    <xf numFmtId="0" fontId="0" fillId="0" borderId="8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3" borderId="6" xfId="0" applyNumberFormat="1" applyFont="1" applyFill="1" applyBorder="1" applyAlignment="1">
      <alignment horizontal="center" vertical="center" wrapText="1"/>
    </xf>
    <xf numFmtId="2" fontId="1" fillId="3" borderId="7" xfId="0" applyNumberFormat="1" applyFont="1" applyFill="1" applyBorder="1" applyAlignment="1">
      <alignment horizontal="center" vertical="center" wrapText="1"/>
    </xf>
    <xf numFmtId="2" fontId="1" fillId="3" borderId="6" xfId="0" applyNumberFormat="1" applyFont="1" applyFill="1" applyBorder="1" applyAlignment="1">
      <alignment horizontal="left" vertical="center" wrapText="1"/>
    </xf>
    <xf numFmtId="0" fontId="0" fillId="0" borderId="3" xfId="0" applyFont="1" applyBorder="1" applyAlignment="1">
      <alignment horizontal="center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10" fontId="0" fillId="8" borderId="8" xfId="3" applyNumberFormat="1" applyFont="1" applyFill="1" applyBorder="1" applyAlignment="1">
      <alignment horizontal="center"/>
    </xf>
    <xf numFmtId="10" fontId="0" fillId="8" borderId="10" xfId="3" applyNumberFormat="1" applyFont="1" applyFill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8" borderId="8" xfId="0" applyFill="1" applyBorder="1" applyAlignment="1">
      <alignment horizontal="center"/>
    </xf>
    <xf numFmtId="0" fontId="0" fillId="8" borderId="9" xfId="0" applyFill="1" applyBorder="1" applyAlignment="1">
      <alignment horizontal="center"/>
    </xf>
    <xf numFmtId="0" fontId="0" fillId="8" borderId="10" xfId="0" applyFill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5" xfId="0" applyBorder="1" applyAlignment="1">
      <alignment horizontal="left"/>
    </xf>
    <xf numFmtId="172" fontId="0" fillId="0" borderId="19" xfId="0" applyNumberFormat="1" applyBorder="1" applyAlignment="1">
      <alignment horizontal="right"/>
    </xf>
    <xf numFmtId="0" fontId="0" fillId="0" borderId="19" xfId="0" applyBorder="1" applyAlignment="1">
      <alignment horizontal="right"/>
    </xf>
    <xf numFmtId="0" fontId="0" fillId="0" borderId="14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4" fillId="8" borderId="4" xfId="0" applyFont="1" applyFill="1" applyBorder="1" applyAlignment="1">
      <alignment horizontal="center"/>
    </xf>
    <xf numFmtId="0" fontId="4" fillId="8" borderId="1" xfId="0" applyFont="1" applyFill="1" applyBorder="1" applyAlignment="1">
      <alignment horizontal="center"/>
    </xf>
    <xf numFmtId="0" fontId="0" fillId="8" borderId="22" xfId="0" applyFill="1" applyBorder="1" applyAlignment="1">
      <alignment horizontal="center" vertical="center"/>
    </xf>
    <xf numFmtId="0" fontId="0" fillId="8" borderId="23" xfId="0" applyFill="1" applyBorder="1" applyAlignment="1">
      <alignment horizontal="center" vertical="center"/>
    </xf>
    <xf numFmtId="0" fontId="0" fillId="8" borderId="24" xfId="0" applyFill="1" applyBorder="1" applyAlignment="1">
      <alignment horizontal="center" vertical="center"/>
    </xf>
    <xf numFmtId="0" fontId="0" fillId="8" borderId="25" xfId="0" applyFill="1" applyBorder="1" applyAlignment="1">
      <alignment horizontal="center" vertical="center"/>
    </xf>
    <xf numFmtId="0" fontId="0" fillId="8" borderId="26" xfId="0" applyFill="1" applyBorder="1" applyAlignment="1">
      <alignment horizontal="center" vertical="center"/>
    </xf>
    <xf numFmtId="0" fontId="0" fillId="8" borderId="27" xfId="0" applyFill="1" applyBorder="1" applyAlignment="1">
      <alignment horizontal="center" vertical="center"/>
    </xf>
    <xf numFmtId="0" fontId="0" fillId="8" borderId="28" xfId="0" applyFill="1" applyBorder="1" applyAlignment="1">
      <alignment horizontal="center" vertical="center"/>
    </xf>
    <xf numFmtId="0" fontId="0" fillId="8" borderId="29" xfId="0" applyFill="1" applyBorder="1" applyAlignment="1">
      <alignment horizontal="center" vertical="center"/>
    </xf>
    <xf numFmtId="0" fontId="0" fillId="8" borderId="30" xfId="0" applyFill="1" applyBorder="1" applyAlignment="1">
      <alignment horizontal="center" vertical="center"/>
    </xf>
    <xf numFmtId="0" fontId="0" fillId="8" borderId="31" xfId="0" applyFill="1" applyBorder="1" applyAlignment="1">
      <alignment horizontal="center" vertical="center"/>
    </xf>
    <xf numFmtId="0" fontId="0" fillId="0" borderId="34" xfId="0" applyBorder="1" applyAlignment="1">
      <alignment horizontal="left"/>
    </xf>
    <xf numFmtId="0" fontId="0" fillId="0" borderId="35" xfId="0" applyBorder="1" applyAlignment="1">
      <alignment horizontal="left"/>
    </xf>
    <xf numFmtId="0" fontId="0" fillId="0" borderId="16" xfId="0" applyBorder="1" applyAlignment="1">
      <alignment horizontal="left"/>
    </xf>
    <xf numFmtId="172" fontId="0" fillId="0" borderId="36" xfId="0" applyNumberFormat="1" applyBorder="1" applyAlignment="1">
      <alignment horizontal="right"/>
    </xf>
    <xf numFmtId="172" fontId="0" fillId="0" borderId="37" xfId="0" applyNumberFormat="1" applyBorder="1" applyAlignment="1">
      <alignment horizontal="right"/>
    </xf>
    <xf numFmtId="172" fontId="0" fillId="0" borderId="20" xfId="0" applyNumberFormat="1" applyBorder="1" applyAlignment="1">
      <alignment horizontal="right"/>
    </xf>
  </cellXfs>
  <cellStyles count="5">
    <cellStyle name="Moeda" xfId="4" builtinId="4"/>
    <cellStyle name="Normal" xfId="0" builtinId="0"/>
    <cellStyle name="Porcentagem" xfId="3" builtinId="5"/>
    <cellStyle name="TableStyleLight1" xfId="2"/>
    <cellStyle name="Vírgula" xfId="1" builtinId="3"/>
  </cellStyles>
  <dxfs count="4">
    <dxf>
      <font>
        <sz val="10"/>
        <color rgb="FFC0C0C0"/>
        <name val="Arial"/>
      </font>
      <numFmt numFmtId="0" formatCode="General"/>
      <fill>
        <patternFill>
          <bgColor rgb="FFC0C0C0"/>
        </patternFill>
      </fill>
    </dxf>
    <dxf>
      <font>
        <sz val="10"/>
        <color rgb="FF969696"/>
        <name val="Arial"/>
      </font>
      <numFmt numFmtId="0" formatCode="General"/>
      <fill>
        <patternFill>
          <bgColor rgb="FF969696"/>
        </patternFill>
      </fill>
    </dxf>
    <dxf>
      <font>
        <sz val="10"/>
        <color rgb="FFC0C0C0"/>
        <name val="Arial"/>
      </font>
      <numFmt numFmtId="0" formatCode="General"/>
      <fill>
        <patternFill>
          <bgColor rgb="FFC0C0C0"/>
        </patternFill>
      </fill>
    </dxf>
    <dxf>
      <font>
        <sz val="10"/>
        <color rgb="FF969696"/>
        <name val="Arial"/>
      </font>
      <numFmt numFmtId="0" formatCode="General"/>
      <fill>
        <patternFill>
          <bgColor rgb="FF969696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7E6E6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Or&#231;amento%20NCSB%20-%208%20de%20marco%20Rev11_07-0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ORÇ EM BRANCO"/>
      <sheetName val="BDI"/>
      <sheetName val="BDI EM BRANCO"/>
      <sheetName val="CRONOGRAMA"/>
      <sheetName val="CRONOGRAMA EM BRANCO"/>
    </sheetNames>
    <sheetDataSet>
      <sheetData sheetId="0">
        <row r="28">
          <cell r="D28" t="str">
            <v>CONTRAPISO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app.orcafascio.com/banco/sinapi/composicoes/62fcce3be64d1e24dfb7c8c3?estado_sinapi=RS" TargetMode="External"/><Relationship Id="rId2" Type="http://schemas.openxmlformats.org/officeDocument/2006/relationships/hyperlink" Target="https://app.orcafascio.com/banco/sinapi/composicoes/62fcce3be64d1e24dfb7c894?estado_sinapi=RS" TargetMode="External"/><Relationship Id="rId1" Type="http://schemas.openxmlformats.org/officeDocument/2006/relationships/hyperlink" Target="https://app.orcafascio.com/banco/sinapi/composicoes/63f37b07e64d1e7eb1431eff?estado_sinapi=RS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47"/>
  <sheetViews>
    <sheetView showGridLines="0" zoomScale="90" zoomScaleNormal="90" workbookViewId="0">
      <selection activeCell="H1" sqref="H1:J1"/>
    </sheetView>
  </sheetViews>
  <sheetFormatPr defaultRowHeight="12.75" x14ac:dyDescent="0.2"/>
  <cols>
    <col min="1" max="1" width="9.140625" style="61"/>
    <col min="2" max="2" width="19.140625" style="61" customWidth="1"/>
    <col min="3" max="3" width="9.140625" style="61"/>
    <col min="4" max="4" width="82.28515625" style="64" customWidth="1"/>
    <col min="5" max="5" width="9.140625" style="61"/>
    <col min="6" max="6" width="11.7109375" style="61" customWidth="1"/>
    <col min="7" max="7" width="17.42578125" style="61" customWidth="1"/>
    <col min="8" max="8" width="17.7109375" style="61" customWidth="1"/>
    <col min="9" max="9" width="21.42578125" style="61" customWidth="1"/>
    <col min="10" max="10" width="15.7109375" style="61" bestFit="1" customWidth="1"/>
    <col min="11" max="16384" width="9.140625" style="61"/>
  </cols>
  <sheetData>
    <row r="1" spans="1:13" x14ac:dyDescent="0.2">
      <c r="A1" s="143"/>
      <c r="B1" s="143"/>
      <c r="C1" s="144" t="s">
        <v>0</v>
      </c>
      <c r="D1" s="144"/>
      <c r="E1" s="145"/>
      <c r="F1" s="145"/>
      <c r="G1" s="145"/>
      <c r="H1" s="145"/>
      <c r="I1" s="145"/>
      <c r="J1" s="145"/>
    </row>
    <row r="2" spans="1:13" ht="17.25" customHeight="1" x14ac:dyDescent="0.2">
      <c r="A2" s="144"/>
      <c r="B2" s="144"/>
      <c r="C2" s="144" t="s">
        <v>1</v>
      </c>
      <c r="D2" s="144"/>
      <c r="E2" s="145"/>
      <c r="F2" s="145"/>
      <c r="G2" s="145"/>
      <c r="H2" s="1" t="s">
        <v>2</v>
      </c>
      <c r="I2" s="2" t="s">
        <v>3</v>
      </c>
      <c r="J2" s="1" t="s">
        <v>4</v>
      </c>
    </row>
    <row r="3" spans="1:13" ht="17.25" customHeight="1" x14ac:dyDescent="0.2">
      <c r="A3" s="145"/>
      <c r="B3" s="145"/>
      <c r="C3" s="144" t="s">
        <v>5</v>
      </c>
      <c r="D3" s="144"/>
      <c r="E3" s="145"/>
      <c r="F3" s="145"/>
      <c r="G3" s="145"/>
      <c r="H3" s="3"/>
      <c r="I3" s="4"/>
      <c r="J3" s="3"/>
    </row>
    <row r="4" spans="1:13" ht="15" customHeight="1" x14ac:dyDescent="0.2">
      <c r="A4" s="138" t="s">
        <v>6</v>
      </c>
      <c r="B4" s="138" t="s">
        <v>7</v>
      </c>
      <c r="C4" s="146" t="s">
        <v>8</v>
      </c>
      <c r="D4" s="138" t="s">
        <v>9</v>
      </c>
      <c r="E4" s="138" t="s">
        <v>10</v>
      </c>
      <c r="F4" s="138" t="s">
        <v>11</v>
      </c>
      <c r="G4" s="138" t="s">
        <v>12</v>
      </c>
      <c r="H4" s="137" t="s">
        <v>13</v>
      </c>
      <c r="I4" s="138" t="s">
        <v>14</v>
      </c>
      <c r="J4" s="138" t="s">
        <v>15</v>
      </c>
    </row>
    <row r="5" spans="1:13" ht="15" customHeight="1" x14ac:dyDescent="0.2">
      <c r="A5" s="138"/>
      <c r="B5" s="138"/>
      <c r="C5" s="146"/>
      <c r="D5" s="138"/>
      <c r="E5" s="138"/>
      <c r="F5" s="138"/>
      <c r="G5" s="138"/>
      <c r="H5" s="138"/>
      <c r="I5" s="138"/>
      <c r="J5" s="138"/>
    </row>
    <row r="6" spans="1:13" ht="13.5" customHeight="1" x14ac:dyDescent="0.2">
      <c r="A6" s="141" t="s">
        <v>16</v>
      </c>
      <c r="B6" s="141"/>
      <c r="C6" s="5"/>
      <c r="D6" s="6"/>
      <c r="E6" s="6"/>
      <c r="F6" s="6"/>
      <c r="G6" s="6"/>
      <c r="H6" s="6"/>
      <c r="I6" s="6"/>
      <c r="J6" s="7">
        <f>J7+J19+J22+J28+J32+J37+J40+J43+J51+J62</f>
        <v>0</v>
      </c>
    </row>
    <row r="7" spans="1:13" ht="13.5" customHeight="1" x14ac:dyDescent="0.2">
      <c r="A7" s="8" t="s">
        <v>17</v>
      </c>
      <c r="B7" s="9"/>
      <c r="C7" s="10"/>
      <c r="D7" s="11" t="s">
        <v>18</v>
      </c>
      <c r="E7" s="9"/>
      <c r="F7" s="12"/>
      <c r="G7" s="13"/>
      <c r="H7" s="11"/>
      <c r="I7" s="14"/>
      <c r="J7" s="15">
        <f>SUM(J8:J18)</f>
        <v>0</v>
      </c>
    </row>
    <row r="8" spans="1:13" ht="25.5" x14ac:dyDescent="0.2">
      <c r="A8" s="16" t="s">
        <v>19</v>
      </c>
      <c r="B8" s="17" t="s">
        <v>20</v>
      </c>
      <c r="C8" s="28" t="s">
        <v>21</v>
      </c>
      <c r="D8" s="19" t="s">
        <v>22</v>
      </c>
      <c r="E8" s="18" t="s">
        <v>23</v>
      </c>
      <c r="F8" s="20"/>
      <c r="G8" s="83"/>
      <c r="H8" s="21"/>
      <c r="I8" s="22"/>
      <c r="J8" s="26"/>
    </row>
    <row r="9" spans="1:13" s="23" customFormat="1" ht="12.75" customHeight="1" x14ac:dyDescent="0.2">
      <c r="A9" s="16" t="s">
        <v>292</v>
      </c>
      <c r="B9" s="17" t="s">
        <v>20</v>
      </c>
      <c r="C9" s="24" t="s">
        <v>24</v>
      </c>
      <c r="D9" s="114" t="s">
        <v>25</v>
      </c>
      <c r="E9" s="116" t="s">
        <v>26</v>
      </c>
      <c r="F9" s="25"/>
      <c r="G9" s="86"/>
      <c r="H9" s="21"/>
      <c r="I9" s="22"/>
      <c r="J9" s="26"/>
    </row>
    <row r="10" spans="1:13" s="23" customFormat="1" ht="12.75" customHeight="1" x14ac:dyDescent="0.2">
      <c r="A10" s="16" t="s">
        <v>293</v>
      </c>
      <c r="B10" s="17" t="s">
        <v>20</v>
      </c>
      <c r="C10" s="24">
        <v>96619</v>
      </c>
      <c r="D10" s="114" t="s">
        <v>27</v>
      </c>
      <c r="E10" s="116" t="s">
        <v>28</v>
      </c>
      <c r="F10" s="25"/>
      <c r="G10" s="86"/>
      <c r="H10" s="21"/>
      <c r="I10" s="22"/>
      <c r="J10" s="26"/>
    </row>
    <row r="11" spans="1:13" ht="12.75" customHeight="1" x14ac:dyDescent="0.2">
      <c r="A11" s="16" t="s">
        <v>302</v>
      </c>
      <c r="B11" s="17" t="s">
        <v>20</v>
      </c>
      <c r="C11" s="24" t="s">
        <v>29</v>
      </c>
      <c r="D11" s="62" t="s">
        <v>30</v>
      </c>
      <c r="E11" s="116" t="s">
        <v>31</v>
      </c>
      <c r="F11" s="25"/>
      <c r="G11" s="86"/>
      <c r="H11" s="21"/>
      <c r="I11" s="22"/>
      <c r="J11" s="26"/>
    </row>
    <row r="12" spans="1:13" ht="12.75" customHeight="1" x14ac:dyDescent="0.2">
      <c r="A12" s="16" t="s">
        <v>303</v>
      </c>
      <c r="B12" s="17" t="s">
        <v>20</v>
      </c>
      <c r="C12" s="24">
        <v>96536</v>
      </c>
      <c r="D12" s="114" t="s">
        <v>32</v>
      </c>
      <c r="E12" s="116" t="s">
        <v>28</v>
      </c>
      <c r="F12" s="25"/>
      <c r="G12" s="86"/>
      <c r="H12" s="21"/>
      <c r="I12" s="22"/>
      <c r="J12" s="26"/>
    </row>
    <row r="13" spans="1:13" ht="25.5" x14ac:dyDescent="0.2">
      <c r="A13" s="16" t="s">
        <v>39</v>
      </c>
      <c r="B13" s="17" t="s">
        <v>20</v>
      </c>
      <c r="C13" s="24" t="s">
        <v>33</v>
      </c>
      <c r="D13" s="114" t="s">
        <v>34</v>
      </c>
      <c r="E13" s="116" t="s">
        <v>26</v>
      </c>
      <c r="F13" s="25"/>
      <c r="G13" s="86"/>
      <c r="H13" s="21"/>
      <c r="I13" s="22"/>
      <c r="J13" s="26"/>
    </row>
    <row r="14" spans="1:13" x14ac:dyDescent="0.2">
      <c r="A14" s="16" t="s">
        <v>43</v>
      </c>
      <c r="B14" s="17" t="s">
        <v>20</v>
      </c>
      <c r="C14" s="28" t="s">
        <v>35</v>
      </c>
      <c r="D14" s="114" t="s">
        <v>36</v>
      </c>
      <c r="E14" s="116" t="s">
        <v>31</v>
      </c>
      <c r="F14" s="25"/>
      <c r="G14" s="86"/>
      <c r="H14" s="21"/>
      <c r="I14" s="22"/>
      <c r="J14" s="26"/>
      <c r="L14" s="27"/>
    </row>
    <row r="15" spans="1:13" x14ac:dyDescent="0.2">
      <c r="A15" s="16" t="s">
        <v>304</v>
      </c>
      <c r="B15" s="17" t="s">
        <v>20</v>
      </c>
      <c r="C15" s="28" t="s">
        <v>37</v>
      </c>
      <c r="D15" s="114" t="s">
        <v>38</v>
      </c>
      <c r="E15" s="116" t="s">
        <v>31</v>
      </c>
      <c r="F15" s="25"/>
      <c r="G15" s="86"/>
      <c r="H15" s="21"/>
      <c r="I15" s="22"/>
      <c r="J15" s="26"/>
      <c r="L15" s="27"/>
    </row>
    <row r="16" spans="1:13" ht="25.5" x14ac:dyDescent="0.2">
      <c r="A16" s="16" t="s">
        <v>305</v>
      </c>
      <c r="B16" s="17" t="s">
        <v>20</v>
      </c>
      <c r="C16" s="28" t="s">
        <v>40</v>
      </c>
      <c r="D16" s="29" t="s">
        <v>41</v>
      </c>
      <c r="E16" s="116" t="s">
        <v>42</v>
      </c>
      <c r="F16" s="30"/>
      <c r="G16" s="87"/>
      <c r="H16" s="116"/>
      <c r="I16" s="22"/>
      <c r="J16" s="26"/>
      <c r="M16" s="31"/>
    </row>
    <row r="17" spans="1:13" ht="25.5" x14ac:dyDescent="0.2">
      <c r="A17" s="16" t="s">
        <v>306</v>
      </c>
      <c r="B17" s="17" t="s">
        <v>20</v>
      </c>
      <c r="C17" s="28" t="s">
        <v>296</v>
      </c>
      <c r="D17" s="35" t="s">
        <v>295</v>
      </c>
      <c r="E17" s="116" t="s">
        <v>79</v>
      </c>
      <c r="F17" s="30"/>
      <c r="G17" s="87"/>
      <c r="H17" s="116"/>
      <c r="I17" s="22"/>
      <c r="J17" s="26"/>
      <c r="M17" s="31"/>
    </row>
    <row r="18" spans="1:13" x14ac:dyDescent="0.2">
      <c r="A18" s="16" t="s">
        <v>307</v>
      </c>
      <c r="B18" s="33" t="s">
        <v>20</v>
      </c>
      <c r="C18" s="34" t="s">
        <v>297</v>
      </c>
      <c r="D18" s="35" t="s">
        <v>294</v>
      </c>
      <c r="E18" s="116" t="s">
        <v>44</v>
      </c>
      <c r="F18" s="30"/>
      <c r="G18" s="87"/>
      <c r="H18" s="116"/>
      <c r="I18" s="22"/>
      <c r="J18" s="26"/>
      <c r="M18" s="31"/>
    </row>
    <row r="19" spans="1:13" ht="13.5" customHeight="1" x14ac:dyDescent="0.2">
      <c r="A19" s="8" t="s">
        <v>45</v>
      </c>
      <c r="B19" s="11"/>
      <c r="C19" s="10"/>
      <c r="D19" s="66" t="s">
        <v>46</v>
      </c>
      <c r="E19" s="11"/>
      <c r="F19" s="11"/>
      <c r="G19" s="11"/>
      <c r="H19" s="11"/>
      <c r="I19" s="11"/>
      <c r="J19" s="15"/>
      <c r="M19" s="31"/>
    </row>
    <row r="20" spans="1:13" ht="38.25" x14ac:dyDescent="0.2">
      <c r="A20" s="16" t="s">
        <v>47</v>
      </c>
      <c r="B20" s="37" t="s">
        <v>20</v>
      </c>
      <c r="C20" s="18" t="s">
        <v>48</v>
      </c>
      <c r="D20" s="19" t="s">
        <v>49</v>
      </c>
      <c r="E20" s="18" t="s">
        <v>42</v>
      </c>
      <c r="F20" s="20"/>
      <c r="G20" s="83"/>
      <c r="H20" s="18"/>
      <c r="I20" s="22"/>
      <c r="J20" s="20"/>
      <c r="M20" s="31"/>
    </row>
    <row r="21" spans="1:13" x14ac:dyDescent="0.2">
      <c r="A21" s="32" t="s">
        <v>50</v>
      </c>
      <c r="B21" s="33" t="s">
        <v>20</v>
      </c>
      <c r="C21" s="34" t="s">
        <v>51</v>
      </c>
      <c r="D21" s="35" t="s">
        <v>52</v>
      </c>
      <c r="E21" s="34" t="s">
        <v>23</v>
      </c>
      <c r="F21" s="36"/>
      <c r="G21" s="85"/>
      <c r="H21" s="34"/>
      <c r="I21" s="65"/>
      <c r="J21" s="20"/>
    </row>
    <row r="22" spans="1:13" ht="13.5" customHeight="1" x14ac:dyDescent="0.2">
      <c r="A22" s="8" t="s">
        <v>53</v>
      </c>
      <c r="B22" s="11"/>
      <c r="C22" s="10"/>
      <c r="D22" s="66" t="s">
        <v>54</v>
      </c>
      <c r="E22" s="9"/>
      <c r="F22" s="13"/>
      <c r="G22" s="13"/>
      <c r="H22" s="9"/>
      <c r="I22" s="9"/>
      <c r="J22" s="15"/>
    </row>
    <row r="23" spans="1:13" ht="42" customHeight="1" x14ac:dyDescent="0.2">
      <c r="A23" s="16" t="s">
        <v>55</v>
      </c>
      <c r="B23" s="37" t="s">
        <v>20</v>
      </c>
      <c r="C23" s="18" t="s">
        <v>56</v>
      </c>
      <c r="D23" s="19" t="s">
        <v>57</v>
      </c>
      <c r="E23" s="18" t="s">
        <v>42</v>
      </c>
      <c r="F23" s="20"/>
      <c r="G23" s="83"/>
      <c r="H23" s="18"/>
      <c r="I23" s="22"/>
      <c r="J23" s="20"/>
    </row>
    <row r="24" spans="1:13" ht="42" customHeight="1" x14ac:dyDescent="0.2">
      <c r="A24" s="38" t="s">
        <v>58</v>
      </c>
      <c r="B24" s="37" t="s">
        <v>20</v>
      </c>
      <c r="C24" s="39" t="s">
        <v>59</v>
      </c>
      <c r="D24" s="40" t="s">
        <v>60</v>
      </c>
      <c r="E24" s="18" t="s">
        <v>42</v>
      </c>
      <c r="F24" s="41"/>
      <c r="G24" s="84"/>
      <c r="H24" s="18"/>
      <c r="I24" s="22"/>
      <c r="J24" s="20"/>
    </row>
    <row r="25" spans="1:13" ht="25.5" x14ac:dyDescent="0.2">
      <c r="A25" s="32" t="s">
        <v>61</v>
      </c>
      <c r="B25" s="17" t="s">
        <v>62</v>
      </c>
      <c r="C25" s="34" t="s">
        <v>63</v>
      </c>
      <c r="D25" s="35" t="s">
        <v>64</v>
      </c>
      <c r="E25" s="34" t="s">
        <v>23</v>
      </c>
      <c r="F25" s="36"/>
      <c r="G25" s="85"/>
      <c r="H25" s="18"/>
      <c r="I25" s="22"/>
      <c r="J25" s="20"/>
    </row>
    <row r="26" spans="1:13" ht="25.5" x14ac:dyDescent="0.2">
      <c r="A26" s="32" t="s">
        <v>65</v>
      </c>
      <c r="B26" s="17" t="s">
        <v>20</v>
      </c>
      <c r="C26" s="34" t="s">
        <v>66</v>
      </c>
      <c r="D26" s="35" t="s">
        <v>67</v>
      </c>
      <c r="E26" s="34" t="s">
        <v>23</v>
      </c>
      <c r="F26" s="36"/>
      <c r="G26" s="85"/>
      <c r="H26" s="18"/>
      <c r="I26" s="22"/>
      <c r="J26" s="20"/>
    </row>
    <row r="27" spans="1:13" ht="27.75" customHeight="1" x14ac:dyDescent="0.2">
      <c r="A27" s="32" t="s">
        <v>68</v>
      </c>
      <c r="B27" s="33" t="s">
        <v>20</v>
      </c>
      <c r="C27" s="34" t="s">
        <v>69</v>
      </c>
      <c r="D27" s="35" t="s">
        <v>70</v>
      </c>
      <c r="E27" s="34" t="s">
        <v>42</v>
      </c>
      <c r="F27" s="36"/>
      <c r="G27" s="85"/>
      <c r="H27" s="34"/>
      <c r="I27" s="22"/>
      <c r="J27" s="20"/>
    </row>
    <row r="28" spans="1:13" ht="13.5" customHeight="1" x14ac:dyDescent="0.2">
      <c r="A28" s="8" t="s">
        <v>71</v>
      </c>
      <c r="B28" s="11"/>
      <c r="C28" s="10"/>
      <c r="D28" s="11" t="s">
        <v>72</v>
      </c>
      <c r="E28" s="9"/>
      <c r="F28" s="13"/>
      <c r="G28" s="13"/>
      <c r="H28" s="9"/>
      <c r="I28" s="9"/>
      <c r="J28" s="15"/>
    </row>
    <row r="29" spans="1:13" ht="13.5" customHeight="1" x14ac:dyDescent="0.2">
      <c r="A29" s="16" t="s">
        <v>73</v>
      </c>
      <c r="B29" s="37" t="s">
        <v>20</v>
      </c>
      <c r="C29" s="18" t="s">
        <v>74</v>
      </c>
      <c r="D29" s="19" t="s">
        <v>75</v>
      </c>
      <c r="E29" s="18" t="s">
        <v>42</v>
      </c>
      <c r="F29" s="20"/>
      <c r="G29" s="83"/>
      <c r="H29" s="18"/>
      <c r="I29" s="22"/>
      <c r="J29" s="20"/>
    </row>
    <row r="30" spans="1:13" ht="38.25" x14ac:dyDescent="0.2">
      <c r="A30" s="29" t="s">
        <v>76</v>
      </c>
      <c r="B30" s="17" t="s">
        <v>20</v>
      </c>
      <c r="C30" s="42" t="s">
        <v>77</v>
      </c>
      <c r="D30" s="29" t="s">
        <v>78</v>
      </c>
      <c r="E30" s="42" t="s">
        <v>79</v>
      </c>
      <c r="F30" s="30"/>
      <c r="G30" s="81"/>
      <c r="H30" s="42"/>
      <c r="I30" s="22"/>
      <c r="J30" s="20"/>
    </row>
    <row r="31" spans="1:13" ht="38.25" x14ac:dyDescent="0.2">
      <c r="A31" s="35" t="s">
        <v>80</v>
      </c>
      <c r="B31" s="33" t="s">
        <v>20</v>
      </c>
      <c r="C31" s="44" t="s">
        <v>81</v>
      </c>
      <c r="D31" s="35" t="s">
        <v>286</v>
      </c>
      <c r="E31" s="44" t="s">
        <v>42</v>
      </c>
      <c r="F31" s="36"/>
      <c r="G31" s="82"/>
      <c r="H31" s="44"/>
      <c r="I31" s="22"/>
      <c r="J31" s="20"/>
    </row>
    <row r="32" spans="1:13" ht="13.5" customHeight="1" x14ac:dyDescent="0.2">
      <c r="A32" s="8" t="s">
        <v>82</v>
      </c>
      <c r="B32" s="11"/>
      <c r="C32" s="10"/>
      <c r="D32" s="11" t="s">
        <v>83</v>
      </c>
      <c r="E32" s="9"/>
      <c r="F32" s="13"/>
      <c r="G32" s="13"/>
      <c r="H32" s="9"/>
      <c r="I32" s="9"/>
      <c r="J32" s="15"/>
    </row>
    <row r="33" spans="1:26" ht="42" customHeight="1" x14ac:dyDescent="0.2">
      <c r="A33" s="19" t="s">
        <v>84</v>
      </c>
      <c r="B33" s="37" t="s">
        <v>20</v>
      </c>
      <c r="C33" s="46" t="s">
        <v>267</v>
      </c>
      <c r="D33" s="19" t="s">
        <v>266</v>
      </c>
      <c r="E33" s="46" t="s">
        <v>42</v>
      </c>
      <c r="F33" s="20"/>
      <c r="G33" s="80"/>
      <c r="H33" s="46"/>
      <c r="I33" s="22"/>
      <c r="J33" s="20"/>
    </row>
    <row r="34" spans="1:26" ht="42" customHeight="1" x14ac:dyDescent="0.2">
      <c r="A34" s="29" t="s">
        <v>85</v>
      </c>
      <c r="B34" s="17" t="s">
        <v>20</v>
      </c>
      <c r="C34" s="42" t="s">
        <v>86</v>
      </c>
      <c r="D34" s="29" t="s">
        <v>287</v>
      </c>
      <c r="E34" s="42" t="s">
        <v>42</v>
      </c>
      <c r="F34" s="30"/>
      <c r="G34" s="81"/>
      <c r="H34" s="42"/>
      <c r="I34" s="22"/>
      <c r="J34" s="20"/>
    </row>
    <row r="35" spans="1:26" ht="42" customHeight="1" x14ac:dyDescent="0.2">
      <c r="A35" s="35" t="s">
        <v>87</v>
      </c>
      <c r="B35" s="17" t="s">
        <v>20</v>
      </c>
      <c r="C35" s="44" t="s">
        <v>81</v>
      </c>
      <c r="D35" s="35" t="s">
        <v>88</v>
      </c>
      <c r="E35" s="42" t="s">
        <v>42</v>
      </c>
      <c r="F35" s="36"/>
      <c r="G35" s="82"/>
      <c r="H35" s="42"/>
      <c r="I35" s="22"/>
      <c r="J35" s="20"/>
    </row>
    <row r="36" spans="1:26" ht="42" customHeight="1" x14ac:dyDescent="0.2">
      <c r="A36" s="35" t="s">
        <v>89</v>
      </c>
      <c r="B36" s="33" t="s">
        <v>20</v>
      </c>
      <c r="C36" s="44" t="s">
        <v>90</v>
      </c>
      <c r="D36" s="35" t="s">
        <v>91</v>
      </c>
      <c r="E36" s="44" t="s">
        <v>42</v>
      </c>
      <c r="F36" s="36"/>
      <c r="G36" s="82"/>
      <c r="H36" s="44"/>
      <c r="I36" s="22"/>
      <c r="J36" s="20"/>
    </row>
    <row r="37" spans="1:26" ht="13.5" customHeight="1" x14ac:dyDescent="0.2">
      <c r="A37" s="8" t="s">
        <v>92</v>
      </c>
      <c r="B37" s="11"/>
      <c r="C37" s="10"/>
      <c r="D37" s="9" t="s">
        <v>93</v>
      </c>
      <c r="E37" s="9"/>
      <c r="F37" s="9"/>
      <c r="G37" s="9"/>
      <c r="H37" s="9"/>
      <c r="I37" s="9"/>
      <c r="J37" s="15"/>
    </row>
    <row r="38" spans="1:26" ht="25.5" x14ac:dyDescent="0.2">
      <c r="A38" s="19" t="s">
        <v>94</v>
      </c>
      <c r="B38" s="37" t="s">
        <v>20</v>
      </c>
      <c r="C38" s="46" t="s">
        <v>95</v>
      </c>
      <c r="D38" s="19" t="s">
        <v>96</v>
      </c>
      <c r="E38" s="46" t="s">
        <v>42</v>
      </c>
      <c r="F38" s="20"/>
      <c r="G38" s="80"/>
      <c r="H38" s="46"/>
      <c r="I38" s="22"/>
      <c r="J38" s="20"/>
    </row>
    <row r="39" spans="1:26" ht="42" customHeight="1" x14ac:dyDescent="0.2">
      <c r="A39" s="29" t="s">
        <v>97</v>
      </c>
      <c r="B39" s="17" t="s">
        <v>20</v>
      </c>
      <c r="C39" s="42" t="s">
        <v>98</v>
      </c>
      <c r="D39" s="29" t="s">
        <v>99</v>
      </c>
      <c r="E39" s="42" t="s">
        <v>42</v>
      </c>
      <c r="F39" s="30"/>
      <c r="G39" s="81"/>
      <c r="H39" s="42"/>
      <c r="I39" s="22"/>
      <c r="J39" s="20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</row>
    <row r="40" spans="1:26" ht="13.5" customHeight="1" x14ac:dyDescent="0.2">
      <c r="A40" s="8" t="s">
        <v>100</v>
      </c>
      <c r="B40" s="11"/>
      <c r="C40" s="10"/>
      <c r="D40" s="9" t="s">
        <v>101</v>
      </c>
      <c r="E40" s="9"/>
      <c r="F40" s="9"/>
      <c r="G40" s="9"/>
      <c r="H40" s="9"/>
      <c r="I40" s="9"/>
      <c r="J40" s="48"/>
    </row>
    <row r="41" spans="1:26" ht="13.5" customHeight="1" x14ac:dyDescent="0.2">
      <c r="A41" s="16" t="s">
        <v>102</v>
      </c>
      <c r="B41" s="37" t="s">
        <v>20</v>
      </c>
      <c r="C41" s="46" t="s">
        <v>103</v>
      </c>
      <c r="D41" s="19" t="s">
        <v>104</v>
      </c>
      <c r="E41" s="44" t="s">
        <v>42</v>
      </c>
      <c r="F41" s="47"/>
      <c r="G41" s="80"/>
      <c r="H41" s="46"/>
      <c r="I41" s="22"/>
      <c r="J41" s="20"/>
    </row>
    <row r="42" spans="1:26" ht="27.75" customHeight="1" x14ac:dyDescent="0.2">
      <c r="A42" s="32" t="s">
        <v>105</v>
      </c>
      <c r="B42" s="33" t="s">
        <v>20</v>
      </c>
      <c r="C42" s="44" t="s">
        <v>106</v>
      </c>
      <c r="D42" s="35" t="s">
        <v>107</v>
      </c>
      <c r="E42" s="44" t="s">
        <v>42</v>
      </c>
      <c r="F42" s="45"/>
      <c r="G42" s="82"/>
      <c r="H42" s="44"/>
      <c r="I42" s="22"/>
      <c r="J42" s="20"/>
    </row>
    <row r="43" spans="1:26" ht="13.5" customHeight="1" x14ac:dyDescent="0.2">
      <c r="A43" s="8" t="s">
        <v>108</v>
      </c>
      <c r="B43" s="11"/>
      <c r="C43" s="10"/>
      <c r="D43" s="9" t="s">
        <v>109</v>
      </c>
      <c r="E43" s="9"/>
      <c r="F43" s="9"/>
      <c r="G43" s="9"/>
      <c r="H43" s="9"/>
      <c r="I43" s="9"/>
      <c r="J43" s="48"/>
    </row>
    <row r="44" spans="1:26" ht="27.75" customHeight="1" x14ac:dyDescent="0.2">
      <c r="A44" s="16" t="s">
        <v>110</v>
      </c>
      <c r="B44" s="37" t="s">
        <v>20</v>
      </c>
      <c r="C44" s="46" t="s">
        <v>111</v>
      </c>
      <c r="D44" s="19" t="s">
        <v>112</v>
      </c>
      <c r="E44" s="46" t="s">
        <v>113</v>
      </c>
      <c r="F44" s="47"/>
      <c r="G44" s="80"/>
      <c r="H44" s="46"/>
      <c r="I44" s="22"/>
      <c r="J44" s="20"/>
    </row>
    <row r="45" spans="1:26" ht="27.75" customHeight="1" x14ac:dyDescent="0.2">
      <c r="A45" s="115" t="s">
        <v>114</v>
      </c>
      <c r="B45" s="37" t="s">
        <v>62</v>
      </c>
      <c r="C45" s="46" t="s">
        <v>115</v>
      </c>
      <c r="D45" s="19" t="s">
        <v>116</v>
      </c>
      <c r="E45" s="46" t="s">
        <v>113</v>
      </c>
      <c r="F45" s="47"/>
      <c r="G45" s="80"/>
      <c r="H45" s="46"/>
      <c r="I45" s="22"/>
      <c r="J45" s="20"/>
    </row>
    <row r="46" spans="1:26" ht="51" x14ac:dyDescent="0.2">
      <c r="A46" s="32" t="s">
        <v>117</v>
      </c>
      <c r="B46" s="17" t="s">
        <v>20</v>
      </c>
      <c r="C46" s="42" t="s">
        <v>118</v>
      </c>
      <c r="D46" s="29" t="s">
        <v>119</v>
      </c>
      <c r="E46" s="42" t="s">
        <v>113</v>
      </c>
      <c r="F46" s="43"/>
      <c r="G46" s="81"/>
      <c r="H46" s="42"/>
      <c r="I46" s="22"/>
      <c r="J46" s="20"/>
    </row>
    <row r="47" spans="1:26" x14ac:dyDescent="0.2">
      <c r="A47" s="32" t="s">
        <v>120</v>
      </c>
      <c r="B47" s="37" t="s">
        <v>62</v>
      </c>
      <c r="C47" s="44" t="s">
        <v>121</v>
      </c>
      <c r="D47" s="35" t="s">
        <v>122</v>
      </c>
      <c r="E47" s="42" t="s">
        <v>113</v>
      </c>
      <c r="F47" s="43"/>
      <c r="G47" s="82"/>
      <c r="H47" s="42"/>
      <c r="I47" s="22"/>
      <c r="J47" s="20"/>
    </row>
    <row r="48" spans="1:26" ht="25.5" x14ac:dyDescent="0.2">
      <c r="A48" s="32"/>
      <c r="B48" s="95" t="s">
        <v>20</v>
      </c>
      <c r="C48" s="44" t="s">
        <v>288</v>
      </c>
      <c r="D48" s="35" t="s">
        <v>289</v>
      </c>
      <c r="E48" s="44" t="s">
        <v>113</v>
      </c>
      <c r="F48" s="45"/>
      <c r="G48" s="82"/>
      <c r="H48" s="42"/>
      <c r="I48" s="22"/>
      <c r="J48" s="20"/>
    </row>
    <row r="49" spans="1:10" x14ac:dyDescent="0.2">
      <c r="A49" s="32"/>
      <c r="B49" s="17" t="s">
        <v>300</v>
      </c>
      <c r="C49" s="44" t="s">
        <v>299</v>
      </c>
      <c r="D49" s="35" t="s">
        <v>298</v>
      </c>
      <c r="E49" s="44" t="s">
        <v>301</v>
      </c>
      <c r="F49" s="45"/>
      <c r="G49" s="82"/>
      <c r="H49" s="42"/>
      <c r="I49" s="22"/>
      <c r="J49" s="20"/>
    </row>
    <row r="50" spans="1:10" ht="25.5" x14ac:dyDescent="0.2">
      <c r="A50" s="32" t="s">
        <v>123</v>
      </c>
      <c r="B50" s="33" t="s">
        <v>20</v>
      </c>
      <c r="C50" s="44" t="s">
        <v>124</v>
      </c>
      <c r="D50" s="35" t="s">
        <v>125</v>
      </c>
      <c r="E50" s="44" t="s">
        <v>113</v>
      </c>
      <c r="F50" s="45"/>
      <c r="G50" s="82"/>
      <c r="H50" s="44"/>
      <c r="I50" s="22"/>
      <c r="J50" s="20"/>
    </row>
    <row r="51" spans="1:10" ht="13.5" customHeight="1" x14ac:dyDescent="0.2">
      <c r="A51" s="8" t="s">
        <v>126</v>
      </c>
      <c r="B51" s="11"/>
      <c r="C51" s="10"/>
      <c r="D51" s="9" t="s">
        <v>127</v>
      </c>
      <c r="E51" s="9"/>
      <c r="F51" s="9"/>
      <c r="G51" s="9"/>
      <c r="H51" s="9"/>
      <c r="I51" s="9"/>
      <c r="J51" s="48"/>
    </row>
    <row r="52" spans="1:10" ht="51" x14ac:dyDescent="0.2">
      <c r="A52" s="16" t="s">
        <v>128</v>
      </c>
      <c r="B52" s="17" t="s">
        <v>20</v>
      </c>
      <c r="C52" s="46" t="s">
        <v>129</v>
      </c>
      <c r="D52" s="19" t="s">
        <v>130</v>
      </c>
      <c r="E52" s="46" t="s">
        <v>23</v>
      </c>
      <c r="F52" s="47"/>
      <c r="G52" s="80"/>
      <c r="H52" s="46"/>
      <c r="I52" s="22"/>
      <c r="J52" s="20"/>
    </row>
    <row r="53" spans="1:10" ht="63.75" x14ac:dyDescent="0.2">
      <c r="A53" s="115" t="s">
        <v>131</v>
      </c>
      <c r="B53" s="17" t="s">
        <v>20</v>
      </c>
      <c r="C53" s="42" t="s">
        <v>132</v>
      </c>
      <c r="D53" s="29" t="s">
        <v>133</v>
      </c>
      <c r="E53" s="46" t="s">
        <v>23</v>
      </c>
      <c r="F53" s="43"/>
      <c r="G53" s="81"/>
      <c r="H53" s="42"/>
      <c r="I53" s="22"/>
      <c r="J53" s="20"/>
    </row>
    <row r="54" spans="1:10" ht="51.75" customHeight="1" x14ac:dyDescent="0.2">
      <c r="A54" s="115" t="s">
        <v>134</v>
      </c>
      <c r="B54" s="17" t="s">
        <v>20</v>
      </c>
      <c r="C54" s="42" t="s">
        <v>135</v>
      </c>
      <c r="D54" s="29" t="s">
        <v>136</v>
      </c>
      <c r="E54" s="46" t="s">
        <v>23</v>
      </c>
      <c r="F54" s="43"/>
      <c r="G54" s="81"/>
      <c r="H54" s="42"/>
      <c r="I54" s="22"/>
      <c r="J54" s="20"/>
    </row>
    <row r="55" spans="1:10" ht="51" x14ac:dyDescent="0.2">
      <c r="A55" s="115"/>
      <c r="B55" s="17" t="s">
        <v>20</v>
      </c>
      <c r="C55" s="42" t="s">
        <v>137</v>
      </c>
      <c r="D55" s="29" t="s">
        <v>138</v>
      </c>
      <c r="E55" s="46" t="s">
        <v>23</v>
      </c>
      <c r="F55" s="43"/>
      <c r="G55" s="81"/>
      <c r="H55" s="42"/>
      <c r="I55" s="22"/>
      <c r="J55" s="20"/>
    </row>
    <row r="56" spans="1:10" ht="51" x14ac:dyDescent="0.2">
      <c r="A56" s="115"/>
      <c r="B56" s="17" t="s">
        <v>20</v>
      </c>
      <c r="C56" s="42" t="s">
        <v>139</v>
      </c>
      <c r="D56" s="29" t="s">
        <v>140</v>
      </c>
      <c r="E56" s="46" t="s">
        <v>23</v>
      </c>
      <c r="F56" s="43"/>
      <c r="G56" s="81"/>
      <c r="H56" s="42"/>
      <c r="I56" s="22"/>
      <c r="J56" s="20"/>
    </row>
    <row r="57" spans="1:10" ht="25.5" x14ac:dyDescent="0.2">
      <c r="A57" s="115" t="s">
        <v>141</v>
      </c>
      <c r="B57" s="17" t="s">
        <v>20</v>
      </c>
      <c r="C57" s="42" t="s">
        <v>142</v>
      </c>
      <c r="D57" s="29" t="s">
        <v>143</v>
      </c>
      <c r="E57" s="42" t="s">
        <v>113</v>
      </c>
      <c r="F57" s="43"/>
      <c r="G57" s="81"/>
      <c r="H57" s="42"/>
      <c r="I57" s="22"/>
      <c r="J57" s="20"/>
    </row>
    <row r="58" spans="1:10" ht="25.5" x14ac:dyDescent="0.2">
      <c r="A58" s="115" t="s">
        <v>144</v>
      </c>
      <c r="B58" s="17" t="s">
        <v>20</v>
      </c>
      <c r="C58" s="42" t="s">
        <v>145</v>
      </c>
      <c r="D58" s="29" t="s">
        <v>146</v>
      </c>
      <c r="E58" s="42" t="s">
        <v>113</v>
      </c>
      <c r="F58" s="43"/>
      <c r="G58" s="81"/>
      <c r="H58" s="42"/>
      <c r="I58" s="22"/>
      <c r="J58" s="20"/>
    </row>
    <row r="59" spans="1:10" ht="27.75" customHeight="1" x14ac:dyDescent="0.2">
      <c r="A59" s="115" t="s">
        <v>147</v>
      </c>
      <c r="B59" s="17" t="s">
        <v>20</v>
      </c>
      <c r="C59" s="42" t="s">
        <v>148</v>
      </c>
      <c r="D59" s="29" t="s">
        <v>149</v>
      </c>
      <c r="E59" s="42" t="s">
        <v>113</v>
      </c>
      <c r="F59" s="43"/>
      <c r="G59" s="81"/>
      <c r="H59" s="42"/>
      <c r="I59" s="22"/>
      <c r="J59" s="20"/>
    </row>
    <row r="60" spans="1:10" ht="27.75" customHeight="1" x14ac:dyDescent="0.2">
      <c r="A60" s="115" t="s">
        <v>150</v>
      </c>
      <c r="B60" s="17" t="s">
        <v>20</v>
      </c>
      <c r="C60" s="42" t="s">
        <v>151</v>
      </c>
      <c r="D60" s="29" t="s">
        <v>152</v>
      </c>
      <c r="E60" s="42" t="s">
        <v>23</v>
      </c>
      <c r="F60" s="43"/>
      <c r="G60" s="81"/>
      <c r="H60" s="42"/>
      <c r="I60" s="22"/>
      <c r="J60" s="20"/>
    </row>
    <row r="61" spans="1:10" ht="27.75" customHeight="1" x14ac:dyDescent="0.2">
      <c r="A61" s="32" t="s">
        <v>153</v>
      </c>
      <c r="B61" s="33" t="s">
        <v>20</v>
      </c>
      <c r="C61" s="44" t="s">
        <v>154</v>
      </c>
      <c r="D61" s="35" t="s">
        <v>155</v>
      </c>
      <c r="E61" s="44" t="s">
        <v>23</v>
      </c>
      <c r="F61" s="45"/>
      <c r="G61" s="82"/>
      <c r="H61" s="44"/>
      <c r="I61" s="22"/>
      <c r="J61" s="20"/>
    </row>
    <row r="62" spans="1:10" ht="13.5" customHeight="1" x14ac:dyDescent="0.2">
      <c r="A62" s="8" t="s">
        <v>156</v>
      </c>
      <c r="B62" s="11"/>
      <c r="C62" s="10"/>
      <c r="D62" s="11" t="s">
        <v>157</v>
      </c>
      <c r="E62" s="9"/>
      <c r="F62" s="13"/>
      <c r="G62" s="13"/>
      <c r="H62" s="9"/>
      <c r="I62" s="9"/>
      <c r="J62" s="48"/>
    </row>
    <row r="63" spans="1:10" ht="51" x14ac:dyDescent="0.2">
      <c r="A63" s="16" t="s">
        <v>158</v>
      </c>
      <c r="B63" s="37" t="s">
        <v>20</v>
      </c>
      <c r="C63" s="46" t="s">
        <v>269</v>
      </c>
      <c r="D63" s="49" t="s">
        <v>159</v>
      </c>
      <c r="E63" s="46" t="s">
        <v>113</v>
      </c>
      <c r="F63" s="80"/>
      <c r="G63" s="80"/>
      <c r="H63" s="46"/>
      <c r="I63" s="22"/>
      <c r="J63" s="20"/>
    </row>
    <row r="64" spans="1:10" ht="27.75" customHeight="1" x14ac:dyDescent="0.2">
      <c r="A64" s="115" t="s">
        <v>160</v>
      </c>
      <c r="B64" s="17" t="s">
        <v>20</v>
      </c>
      <c r="C64" s="42" t="s">
        <v>268</v>
      </c>
      <c r="D64" s="50" t="s">
        <v>161</v>
      </c>
      <c r="E64" s="42" t="s">
        <v>113</v>
      </c>
      <c r="F64" s="81"/>
      <c r="G64" s="81"/>
      <c r="H64" s="42"/>
      <c r="I64" s="22"/>
      <c r="J64" s="20"/>
    </row>
    <row r="65" spans="1:10" ht="38.25" x14ac:dyDescent="0.2">
      <c r="A65" s="115" t="s">
        <v>162</v>
      </c>
      <c r="B65" s="17" t="s">
        <v>20</v>
      </c>
      <c r="C65" s="42" t="s">
        <v>163</v>
      </c>
      <c r="D65" s="50" t="s">
        <v>164</v>
      </c>
      <c r="E65" s="42" t="s">
        <v>113</v>
      </c>
      <c r="F65" s="81"/>
      <c r="G65" s="81"/>
      <c r="H65" s="42"/>
      <c r="I65" s="22"/>
      <c r="J65" s="20"/>
    </row>
    <row r="66" spans="1:10" ht="27.75" customHeight="1" x14ac:dyDescent="0.2">
      <c r="A66" s="115" t="s">
        <v>165</v>
      </c>
      <c r="B66" s="17" t="s">
        <v>20</v>
      </c>
      <c r="C66" s="42" t="s">
        <v>166</v>
      </c>
      <c r="D66" s="50" t="s">
        <v>167</v>
      </c>
      <c r="E66" s="42" t="s">
        <v>113</v>
      </c>
      <c r="F66" s="81"/>
      <c r="G66" s="81"/>
      <c r="H66" s="42"/>
      <c r="I66" s="22"/>
      <c r="J66" s="20"/>
    </row>
    <row r="67" spans="1:10" ht="27.75" customHeight="1" x14ac:dyDescent="0.2">
      <c r="A67" s="115" t="s">
        <v>168</v>
      </c>
      <c r="B67" s="17" t="s">
        <v>20</v>
      </c>
      <c r="C67" s="42" t="s">
        <v>169</v>
      </c>
      <c r="D67" s="50" t="s">
        <v>170</v>
      </c>
      <c r="E67" s="42" t="s">
        <v>113</v>
      </c>
      <c r="F67" s="81"/>
      <c r="G67" s="81"/>
      <c r="H67" s="42"/>
      <c r="I67" s="22"/>
      <c r="J67" s="20"/>
    </row>
    <row r="68" spans="1:10" ht="27.75" customHeight="1" x14ac:dyDescent="0.2">
      <c r="A68" s="115" t="s">
        <v>171</v>
      </c>
      <c r="B68" s="17" t="s">
        <v>20</v>
      </c>
      <c r="C68" s="42" t="s">
        <v>172</v>
      </c>
      <c r="D68" s="50" t="s">
        <v>173</v>
      </c>
      <c r="E68" s="42" t="s">
        <v>113</v>
      </c>
      <c r="F68" s="81"/>
      <c r="G68" s="81"/>
      <c r="H68" s="42"/>
      <c r="I68" s="22"/>
      <c r="J68" s="20"/>
    </row>
    <row r="69" spans="1:10" ht="27.75" customHeight="1" x14ac:dyDescent="0.2">
      <c r="A69" s="115" t="s">
        <v>174</v>
      </c>
      <c r="B69" s="17" t="s">
        <v>20</v>
      </c>
      <c r="C69" s="42" t="s">
        <v>175</v>
      </c>
      <c r="D69" s="50" t="s">
        <v>176</v>
      </c>
      <c r="E69" s="42" t="s">
        <v>113</v>
      </c>
      <c r="F69" s="81"/>
      <c r="G69" s="81"/>
      <c r="H69" s="42"/>
      <c r="I69" s="22"/>
      <c r="J69" s="20"/>
    </row>
    <row r="70" spans="1:10" ht="27.75" customHeight="1" x14ac:dyDescent="0.2">
      <c r="A70" s="115" t="s">
        <v>177</v>
      </c>
      <c r="B70" s="17" t="s">
        <v>20</v>
      </c>
      <c r="C70" s="42" t="s">
        <v>178</v>
      </c>
      <c r="D70" s="50" t="s">
        <v>179</v>
      </c>
      <c r="E70" s="42" t="s">
        <v>113</v>
      </c>
      <c r="F70" s="81"/>
      <c r="G70" s="81"/>
      <c r="H70" s="42"/>
      <c r="I70" s="22"/>
      <c r="J70" s="20"/>
    </row>
    <row r="71" spans="1:10" ht="27.75" customHeight="1" x14ac:dyDescent="0.2">
      <c r="A71" s="115" t="s">
        <v>180</v>
      </c>
      <c r="B71" s="17" t="s">
        <v>20</v>
      </c>
      <c r="C71" s="42" t="s">
        <v>181</v>
      </c>
      <c r="D71" s="50" t="s">
        <v>182</v>
      </c>
      <c r="E71" s="42" t="s">
        <v>113</v>
      </c>
      <c r="F71" s="81"/>
      <c r="G71" s="81"/>
      <c r="H71" s="42"/>
      <c r="I71" s="22"/>
      <c r="J71" s="20"/>
    </row>
    <row r="74" spans="1:10" ht="13.5" customHeight="1" x14ac:dyDescent="0.2">
      <c r="A74" s="139" t="s">
        <v>308</v>
      </c>
      <c r="B74" s="140"/>
      <c r="C74" s="140"/>
      <c r="D74" s="140"/>
      <c r="E74" s="140"/>
      <c r="F74" s="140"/>
      <c r="G74" s="140"/>
      <c r="H74" s="140"/>
      <c r="I74" s="140"/>
      <c r="J74" s="7"/>
    </row>
    <row r="75" spans="1:10" ht="25.5" x14ac:dyDescent="0.2">
      <c r="A75" s="117" t="s">
        <v>6</v>
      </c>
      <c r="B75" s="117" t="s">
        <v>7</v>
      </c>
      <c r="C75" s="118" t="s">
        <v>8</v>
      </c>
      <c r="D75" s="117" t="s">
        <v>9</v>
      </c>
      <c r="E75" s="117" t="s">
        <v>10</v>
      </c>
      <c r="F75" s="117" t="s">
        <v>11</v>
      </c>
      <c r="G75" s="117" t="s">
        <v>12</v>
      </c>
      <c r="H75" s="117" t="s">
        <v>13</v>
      </c>
      <c r="I75" s="117" t="s">
        <v>14</v>
      </c>
      <c r="J75" s="117" t="s">
        <v>15</v>
      </c>
    </row>
    <row r="76" spans="1:10" ht="13.5" customHeight="1" x14ac:dyDescent="0.2">
      <c r="A76" s="11" t="s">
        <v>183</v>
      </c>
      <c r="B76" s="11"/>
      <c r="C76" s="10"/>
      <c r="D76" s="9" t="s">
        <v>309</v>
      </c>
      <c r="E76" s="9"/>
      <c r="F76" s="9"/>
      <c r="G76" s="9"/>
      <c r="H76" s="9"/>
      <c r="I76" s="9"/>
      <c r="J76" s="48"/>
    </row>
    <row r="77" spans="1:10" ht="13.5" customHeight="1" x14ac:dyDescent="0.2">
      <c r="A77" s="115" t="s">
        <v>184</v>
      </c>
      <c r="B77" s="17" t="s">
        <v>20</v>
      </c>
      <c r="C77" s="51">
        <v>101159</v>
      </c>
      <c r="D77" s="52" t="s">
        <v>185</v>
      </c>
      <c r="E77" s="53" t="s">
        <v>28</v>
      </c>
      <c r="F77" s="54"/>
      <c r="G77" s="78"/>
      <c r="H77" s="121"/>
      <c r="I77" s="22"/>
      <c r="J77" s="20"/>
    </row>
    <row r="78" spans="1:10" ht="13.5" customHeight="1" x14ac:dyDescent="0.2">
      <c r="A78" s="115" t="s">
        <v>186</v>
      </c>
      <c r="B78" s="17" t="s">
        <v>20</v>
      </c>
      <c r="C78" s="51">
        <v>102307</v>
      </c>
      <c r="D78" s="52" t="s">
        <v>310</v>
      </c>
      <c r="E78" s="53" t="s">
        <v>26</v>
      </c>
      <c r="F78" s="55"/>
      <c r="G78" s="78"/>
      <c r="H78" s="121"/>
      <c r="I78" s="22"/>
      <c r="J78" s="20"/>
    </row>
    <row r="79" spans="1:10" ht="13.5" customHeight="1" x14ac:dyDescent="0.2">
      <c r="A79" s="115" t="s">
        <v>187</v>
      </c>
      <c r="B79" s="17" t="s">
        <v>20</v>
      </c>
      <c r="C79" s="51">
        <v>101617</v>
      </c>
      <c r="D79" s="52" t="s">
        <v>311</v>
      </c>
      <c r="E79" s="53" t="s">
        <v>28</v>
      </c>
      <c r="F79" s="55"/>
      <c r="G79" s="78"/>
      <c r="H79" s="121"/>
      <c r="I79" s="22"/>
      <c r="J79" s="20"/>
    </row>
    <row r="80" spans="1:10" x14ac:dyDescent="0.2">
      <c r="A80" s="115" t="s">
        <v>188</v>
      </c>
      <c r="B80" s="17" t="s">
        <v>20</v>
      </c>
      <c r="C80" s="51">
        <v>87879</v>
      </c>
      <c r="D80" s="52" t="s">
        <v>190</v>
      </c>
      <c r="E80" s="53" t="s">
        <v>28</v>
      </c>
      <c r="F80" s="56"/>
      <c r="G80" s="78"/>
      <c r="H80" s="121"/>
      <c r="I80" s="22"/>
      <c r="J80" s="20"/>
    </row>
    <row r="81" spans="1:10" ht="25.5" x14ac:dyDescent="0.2">
      <c r="A81" s="115" t="s">
        <v>189</v>
      </c>
      <c r="B81" s="17" t="s">
        <v>20</v>
      </c>
      <c r="C81" s="51">
        <v>87794</v>
      </c>
      <c r="D81" s="52" t="s">
        <v>192</v>
      </c>
      <c r="E81" s="53" t="s">
        <v>28</v>
      </c>
      <c r="F81" s="56"/>
      <c r="G81" s="78"/>
      <c r="H81" s="121"/>
      <c r="I81" s="22"/>
      <c r="J81" s="20"/>
    </row>
    <row r="82" spans="1:10" ht="25.5" x14ac:dyDescent="0.2">
      <c r="A82" s="115" t="s">
        <v>191</v>
      </c>
      <c r="B82" s="17" t="s">
        <v>20</v>
      </c>
      <c r="C82" s="51">
        <v>96622</v>
      </c>
      <c r="D82" s="52" t="s">
        <v>194</v>
      </c>
      <c r="E82" s="53" t="s">
        <v>26</v>
      </c>
      <c r="F82" s="54"/>
      <c r="G82" s="78"/>
      <c r="H82" s="121"/>
      <c r="I82" s="22"/>
      <c r="J82" s="20"/>
    </row>
    <row r="83" spans="1:10" ht="25.5" x14ac:dyDescent="0.2">
      <c r="A83" s="115" t="s">
        <v>193</v>
      </c>
      <c r="B83" s="17" t="s">
        <v>20</v>
      </c>
      <c r="C83" s="51">
        <v>92769</v>
      </c>
      <c r="D83" s="52" t="s">
        <v>196</v>
      </c>
      <c r="E83" s="53" t="s">
        <v>31</v>
      </c>
      <c r="F83" s="54"/>
      <c r="G83" s="78"/>
      <c r="H83" s="121"/>
      <c r="I83" s="22"/>
      <c r="J83" s="20"/>
    </row>
    <row r="84" spans="1:10" ht="13.5" customHeight="1" x14ac:dyDescent="0.2">
      <c r="A84" s="115" t="s">
        <v>195</v>
      </c>
      <c r="B84" s="17" t="s">
        <v>20</v>
      </c>
      <c r="C84" s="51">
        <v>102727</v>
      </c>
      <c r="D84" s="52" t="s">
        <v>198</v>
      </c>
      <c r="E84" s="53" t="s">
        <v>28</v>
      </c>
      <c r="F84" s="54"/>
      <c r="G84" s="78"/>
      <c r="H84" s="121"/>
      <c r="I84" s="22"/>
      <c r="J84" s="20"/>
    </row>
    <row r="85" spans="1:10" ht="13.5" customHeight="1" x14ac:dyDescent="0.2">
      <c r="A85" s="115" t="s">
        <v>197</v>
      </c>
      <c r="B85" s="17" t="s">
        <v>20</v>
      </c>
      <c r="C85" s="51">
        <v>94965</v>
      </c>
      <c r="D85" s="52" t="s">
        <v>199</v>
      </c>
      <c r="E85" s="53" t="s">
        <v>200</v>
      </c>
      <c r="F85" s="54"/>
      <c r="G85" s="78"/>
      <c r="H85" s="121"/>
      <c r="I85" s="22"/>
      <c r="J85" s="20"/>
    </row>
    <row r="86" spans="1:10" ht="13.5" customHeight="1" x14ac:dyDescent="0.2">
      <c r="A86" s="11" t="s">
        <v>201</v>
      </c>
      <c r="B86" s="11"/>
      <c r="C86" s="10"/>
      <c r="D86" s="9" t="s">
        <v>312</v>
      </c>
      <c r="E86" s="9"/>
      <c r="F86" s="9"/>
      <c r="G86" s="9"/>
      <c r="H86" s="9"/>
      <c r="I86" s="9"/>
      <c r="J86" s="48"/>
    </row>
    <row r="87" spans="1:10" ht="13.5" customHeight="1" x14ac:dyDescent="0.2">
      <c r="A87" s="115" t="s">
        <v>203</v>
      </c>
      <c r="B87" s="17" t="s">
        <v>20</v>
      </c>
      <c r="C87" s="51">
        <v>101159</v>
      </c>
      <c r="D87" s="52" t="s">
        <v>204</v>
      </c>
      <c r="E87" s="53" t="s">
        <v>28</v>
      </c>
      <c r="F87" s="55"/>
      <c r="G87" s="78"/>
      <c r="H87" s="121"/>
      <c r="I87" s="22"/>
      <c r="J87" s="20"/>
    </row>
    <row r="88" spans="1:10" ht="13.5" customHeight="1" x14ac:dyDescent="0.2">
      <c r="A88" s="115" t="s">
        <v>205</v>
      </c>
      <c r="B88" s="17" t="s">
        <v>20</v>
      </c>
      <c r="C88" s="51">
        <v>102307</v>
      </c>
      <c r="D88" s="52" t="s">
        <v>313</v>
      </c>
      <c r="E88" s="53" t="s">
        <v>26</v>
      </c>
      <c r="F88" s="57"/>
      <c r="G88" s="79"/>
      <c r="H88" s="121"/>
      <c r="I88" s="22"/>
      <c r="J88" s="20"/>
    </row>
    <row r="89" spans="1:10" x14ac:dyDescent="0.2">
      <c r="A89" s="115" t="s">
        <v>206</v>
      </c>
      <c r="B89" s="17" t="s">
        <v>20</v>
      </c>
      <c r="C89" s="51">
        <v>101617</v>
      </c>
      <c r="D89" s="52" t="s">
        <v>314</v>
      </c>
      <c r="E89" s="53" t="s">
        <v>28</v>
      </c>
      <c r="F89" s="55"/>
      <c r="G89" s="78"/>
      <c r="H89" s="121"/>
      <c r="I89" s="22"/>
      <c r="J89" s="20"/>
    </row>
    <row r="90" spans="1:10" ht="25.5" x14ac:dyDescent="0.2">
      <c r="A90" s="115" t="s">
        <v>207</v>
      </c>
      <c r="B90" s="17" t="s">
        <v>20</v>
      </c>
      <c r="C90" s="51">
        <v>100322</v>
      </c>
      <c r="D90" s="52" t="s">
        <v>208</v>
      </c>
      <c r="E90" s="53" t="s">
        <v>26</v>
      </c>
      <c r="F90" s="57"/>
      <c r="G90" s="79"/>
      <c r="H90" s="121"/>
      <c r="I90" s="22"/>
      <c r="J90" s="20"/>
    </row>
    <row r="91" spans="1:10" ht="25.5" x14ac:dyDescent="0.2">
      <c r="A91" s="115" t="s">
        <v>209</v>
      </c>
      <c r="B91" s="17" t="s">
        <v>20</v>
      </c>
      <c r="C91" s="51">
        <v>92769</v>
      </c>
      <c r="D91" s="52" t="s">
        <v>196</v>
      </c>
      <c r="E91" s="53" t="s">
        <v>31</v>
      </c>
      <c r="F91" s="120"/>
      <c r="G91" s="79"/>
      <c r="H91" s="121"/>
      <c r="I91" s="22"/>
      <c r="J91" s="20"/>
    </row>
    <row r="92" spans="1:10" ht="13.5" customHeight="1" x14ac:dyDescent="0.2">
      <c r="A92" s="115" t="s">
        <v>210</v>
      </c>
      <c r="B92" s="17" t="s">
        <v>20</v>
      </c>
      <c r="C92" s="51">
        <v>102727</v>
      </c>
      <c r="D92" s="52" t="s">
        <v>198</v>
      </c>
      <c r="E92" s="53" t="s">
        <v>28</v>
      </c>
      <c r="F92" s="120"/>
      <c r="G92" s="79"/>
      <c r="H92" s="121"/>
      <c r="I92" s="22"/>
      <c r="J92" s="20"/>
    </row>
    <row r="93" spans="1:10" ht="13.5" customHeight="1" x14ac:dyDescent="0.2">
      <c r="A93" s="115" t="s">
        <v>211</v>
      </c>
      <c r="B93" s="17" t="s">
        <v>20</v>
      </c>
      <c r="C93" s="51">
        <v>94965</v>
      </c>
      <c r="D93" s="52" t="s">
        <v>199</v>
      </c>
      <c r="E93" s="53" t="s">
        <v>26</v>
      </c>
      <c r="F93" s="57"/>
      <c r="G93" s="79"/>
      <c r="H93" s="121"/>
      <c r="I93" s="22"/>
      <c r="J93" s="20"/>
    </row>
    <row r="94" spans="1:10" ht="13.5" customHeight="1" x14ac:dyDescent="0.2">
      <c r="A94" s="58"/>
      <c r="B94" s="58"/>
      <c r="C94" s="59"/>
      <c r="D94" s="63"/>
      <c r="E94" s="58"/>
      <c r="F94" s="58"/>
      <c r="G94" s="58"/>
      <c r="H94" s="58"/>
      <c r="I94" s="58"/>
      <c r="J94" s="58"/>
    </row>
    <row r="95" spans="1:10" ht="13.5" customHeight="1" x14ac:dyDescent="0.2">
      <c r="A95" s="58"/>
      <c r="B95" s="58"/>
      <c r="C95" s="59"/>
      <c r="D95" s="63"/>
      <c r="E95" s="58"/>
      <c r="F95" s="58"/>
      <c r="G95" s="58"/>
      <c r="H95" s="58"/>
      <c r="I95" s="58"/>
      <c r="J95" s="58"/>
    </row>
    <row r="96" spans="1:10" ht="13.5" customHeight="1" x14ac:dyDescent="0.2">
      <c r="A96" s="139" t="s">
        <v>315</v>
      </c>
      <c r="B96" s="140"/>
      <c r="C96" s="140"/>
      <c r="D96" s="140"/>
      <c r="E96" s="140"/>
      <c r="F96" s="140"/>
      <c r="G96" s="140"/>
      <c r="H96" s="140"/>
      <c r="I96" s="140"/>
      <c r="J96" s="7"/>
    </row>
    <row r="97" spans="1:10" ht="25.5" x14ac:dyDescent="0.2">
      <c r="A97" s="117" t="s">
        <v>6</v>
      </c>
      <c r="B97" s="117" t="s">
        <v>7</v>
      </c>
      <c r="C97" s="118" t="s">
        <v>8</v>
      </c>
      <c r="D97" s="117" t="s">
        <v>9</v>
      </c>
      <c r="E97" s="117" t="s">
        <v>10</v>
      </c>
      <c r="F97" s="117" t="s">
        <v>11</v>
      </c>
      <c r="G97" s="117" t="s">
        <v>12</v>
      </c>
      <c r="H97" s="117" t="s">
        <v>13</v>
      </c>
      <c r="I97" s="117" t="s">
        <v>14</v>
      </c>
      <c r="J97" s="117" t="s">
        <v>15</v>
      </c>
    </row>
    <row r="98" spans="1:10" ht="13.5" customHeight="1" x14ac:dyDescent="0.2">
      <c r="A98" s="11" t="s">
        <v>316</v>
      </c>
      <c r="B98" s="11"/>
      <c r="C98" s="10"/>
      <c r="D98" s="9" t="s">
        <v>317</v>
      </c>
      <c r="E98" s="9"/>
      <c r="F98" s="9"/>
      <c r="G98" s="9"/>
      <c r="H98" s="9"/>
      <c r="I98" s="9"/>
      <c r="J98" s="48"/>
    </row>
    <row r="99" spans="1:10" ht="13.5" customHeight="1" x14ac:dyDescent="0.2">
      <c r="A99" s="115" t="s">
        <v>318</v>
      </c>
      <c r="B99" s="17" t="s">
        <v>20</v>
      </c>
      <c r="C99" s="51">
        <v>101159</v>
      </c>
      <c r="D99" s="52" t="s">
        <v>185</v>
      </c>
      <c r="E99" s="53" t="s">
        <v>28</v>
      </c>
      <c r="F99" s="54"/>
      <c r="G99" s="78"/>
      <c r="H99" s="121"/>
      <c r="I99" s="22"/>
      <c r="J99" s="20"/>
    </row>
    <row r="100" spans="1:10" ht="13.5" customHeight="1" x14ac:dyDescent="0.2">
      <c r="A100" s="115" t="s">
        <v>319</v>
      </c>
      <c r="B100" s="17" t="s">
        <v>20</v>
      </c>
      <c r="C100" s="51">
        <v>102307</v>
      </c>
      <c r="D100" s="52" t="s">
        <v>310</v>
      </c>
      <c r="E100" s="53" t="s">
        <v>26</v>
      </c>
      <c r="F100" s="55"/>
      <c r="G100" s="78"/>
      <c r="H100" s="121"/>
      <c r="I100" s="22"/>
      <c r="J100" s="20"/>
    </row>
    <row r="101" spans="1:10" ht="13.5" customHeight="1" x14ac:dyDescent="0.2">
      <c r="A101" s="115" t="s">
        <v>320</v>
      </c>
      <c r="B101" s="17" t="s">
        <v>20</v>
      </c>
      <c r="C101" s="51">
        <v>101617</v>
      </c>
      <c r="D101" s="52" t="s">
        <v>311</v>
      </c>
      <c r="E101" s="53" t="s">
        <v>28</v>
      </c>
      <c r="F101" s="55"/>
      <c r="G101" s="78"/>
      <c r="H101" s="121"/>
      <c r="I101" s="22"/>
      <c r="J101" s="20"/>
    </row>
    <row r="102" spans="1:10" ht="13.5" customHeight="1" x14ac:dyDescent="0.2">
      <c r="A102" s="115" t="s">
        <v>321</v>
      </c>
      <c r="B102" s="17" t="s">
        <v>20</v>
      </c>
      <c r="C102" s="51">
        <v>87879</v>
      </c>
      <c r="D102" s="52" t="s">
        <v>190</v>
      </c>
      <c r="E102" s="53" t="s">
        <v>28</v>
      </c>
      <c r="F102" s="56"/>
      <c r="G102" s="78"/>
      <c r="H102" s="121"/>
      <c r="I102" s="22"/>
      <c r="J102" s="20"/>
    </row>
    <row r="103" spans="1:10" ht="25.5" x14ac:dyDescent="0.2">
      <c r="A103" s="115" t="s">
        <v>322</v>
      </c>
      <c r="B103" s="17" t="s">
        <v>20</v>
      </c>
      <c r="C103" s="51">
        <v>87794</v>
      </c>
      <c r="D103" s="52" t="s">
        <v>192</v>
      </c>
      <c r="E103" s="53" t="s">
        <v>28</v>
      </c>
      <c r="F103" s="56"/>
      <c r="G103" s="78"/>
      <c r="H103" s="121"/>
      <c r="I103" s="22"/>
      <c r="J103" s="20"/>
    </row>
    <row r="104" spans="1:10" ht="25.5" x14ac:dyDescent="0.2">
      <c r="A104" s="115" t="s">
        <v>323</v>
      </c>
      <c r="B104" s="17" t="s">
        <v>20</v>
      </c>
      <c r="C104" s="51">
        <v>96622</v>
      </c>
      <c r="D104" s="52" t="s">
        <v>194</v>
      </c>
      <c r="E104" s="53" t="s">
        <v>26</v>
      </c>
      <c r="F104" s="54"/>
      <c r="G104" s="78"/>
      <c r="H104" s="121"/>
      <c r="I104" s="22"/>
      <c r="J104" s="20"/>
    </row>
    <row r="105" spans="1:10" ht="25.5" x14ac:dyDescent="0.2">
      <c r="A105" s="115" t="s">
        <v>324</v>
      </c>
      <c r="B105" s="17" t="s">
        <v>20</v>
      </c>
      <c r="C105" s="51">
        <v>92769</v>
      </c>
      <c r="D105" s="52" t="s">
        <v>196</v>
      </c>
      <c r="E105" s="53" t="s">
        <v>31</v>
      </c>
      <c r="F105" s="54"/>
      <c r="G105" s="78"/>
      <c r="H105" s="121"/>
      <c r="I105" s="22"/>
      <c r="J105" s="20"/>
    </row>
    <row r="106" spans="1:10" ht="13.5" customHeight="1" x14ac:dyDescent="0.2">
      <c r="A106" s="115" t="s">
        <v>325</v>
      </c>
      <c r="B106" s="17" t="s">
        <v>20</v>
      </c>
      <c r="C106" s="51">
        <v>102727</v>
      </c>
      <c r="D106" s="52" t="s">
        <v>198</v>
      </c>
      <c r="E106" s="53" t="s">
        <v>28</v>
      </c>
      <c r="F106" s="54"/>
      <c r="G106" s="78"/>
      <c r="H106" s="121"/>
      <c r="I106" s="22"/>
      <c r="J106" s="20"/>
    </row>
    <row r="107" spans="1:10" ht="13.5" customHeight="1" x14ac:dyDescent="0.2">
      <c r="A107" s="115" t="s">
        <v>326</v>
      </c>
      <c r="B107" s="17" t="s">
        <v>20</v>
      </c>
      <c r="C107" s="51">
        <v>94965</v>
      </c>
      <c r="D107" s="52" t="s">
        <v>199</v>
      </c>
      <c r="E107" s="53" t="s">
        <v>200</v>
      </c>
      <c r="F107" s="54"/>
      <c r="G107" s="78"/>
      <c r="H107" s="121"/>
      <c r="I107" s="22"/>
      <c r="J107" s="20"/>
    </row>
    <row r="108" spans="1:10" ht="13.5" customHeight="1" x14ac:dyDescent="0.2">
      <c r="A108" s="11" t="s">
        <v>327</v>
      </c>
      <c r="B108" s="11"/>
      <c r="C108" s="10"/>
      <c r="D108" s="9" t="s">
        <v>328</v>
      </c>
      <c r="E108" s="9"/>
      <c r="F108" s="9"/>
      <c r="G108" s="9"/>
      <c r="H108" s="9"/>
      <c r="I108" s="9"/>
      <c r="J108" s="48"/>
    </row>
    <row r="109" spans="1:10" ht="13.5" customHeight="1" x14ac:dyDescent="0.2">
      <c r="A109" s="115" t="s">
        <v>329</v>
      </c>
      <c r="B109" s="17" t="s">
        <v>20</v>
      </c>
      <c r="C109" s="51">
        <v>101159</v>
      </c>
      <c r="D109" s="52" t="s">
        <v>204</v>
      </c>
      <c r="E109" s="53" t="s">
        <v>28</v>
      </c>
      <c r="F109" s="55"/>
      <c r="G109" s="78"/>
      <c r="H109" s="121"/>
      <c r="I109" s="22"/>
      <c r="J109" s="20"/>
    </row>
    <row r="110" spans="1:10" ht="13.5" customHeight="1" x14ac:dyDescent="0.2">
      <c r="A110" s="115" t="s">
        <v>330</v>
      </c>
      <c r="B110" s="17" t="s">
        <v>20</v>
      </c>
      <c r="C110" s="51">
        <v>102307</v>
      </c>
      <c r="D110" s="52" t="s">
        <v>313</v>
      </c>
      <c r="E110" s="53" t="s">
        <v>26</v>
      </c>
      <c r="F110" s="57"/>
      <c r="G110" s="79"/>
      <c r="H110" s="121"/>
      <c r="I110" s="22"/>
      <c r="J110" s="20"/>
    </row>
    <row r="111" spans="1:10" ht="13.5" customHeight="1" x14ac:dyDescent="0.2">
      <c r="A111" s="115" t="s">
        <v>331</v>
      </c>
      <c r="B111" s="17" t="s">
        <v>20</v>
      </c>
      <c r="C111" s="51">
        <v>101617</v>
      </c>
      <c r="D111" s="52" t="s">
        <v>314</v>
      </c>
      <c r="E111" s="53" t="s">
        <v>28</v>
      </c>
      <c r="F111" s="55"/>
      <c r="G111" s="78"/>
      <c r="H111" s="121"/>
      <c r="I111" s="22"/>
      <c r="J111" s="20"/>
    </row>
    <row r="112" spans="1:10" ht="25.5" x14ac:dyDescent="0.2">
      <c r="A112" s="115" t="s">
        <v>332</v>
      </c>
      <c r="B112" s="17" t="s">
        <v>20</v>
      </c>
      <c r="C112" s="51">
        <v>100322</v>
      </c>
      <c r="D112" s="52" t="s">
        <v>208</v>
      </c>
      <c r="E112" s="53" t="s">
        <v>26</v>
      </c>
      <c r="F112" s="57"/>
      <c r="G112" s="79"/>
      <c r="H112" s="121"/>
      <c r="I112" s="22"/>
      <c r="J112" s="20"/>
    </row>
    <row r="113" spans="1:10" ht="25.5" x14ac:dyDescent="0.2">
      <c r="A113" s="115" t="s">
        <v>333</v>
      </c>
      <c r="B113" s="17" t="s">
        <v>20</v>
      </c>
      <c r="C113" s="51">
        <v>92769</v>
      </c>
      <c r="D113" s="52" t="s">
        <v>196</v>
      </c>
      <c r="E113" s="53" t="s">
        <v>31</v>
      </c>
      <c r="F113" s="120"/>
      <c r="G113" s="79"/>
      <c r="H113" s="121"/>
      <c r="I113" s="22"/>
      <c r="J113" s="20"/>
    </row>
    <row r="114" spans="1:10" ht="13.5" customHeight="1" x14ac:dyDescent="0.2">
      <c r="A114" s="115" t="s">
        <v>334</v>
      </c>
      <c r="B114" s="17" t="s">
        <v>20</v>
      </c>
      <c r="C114" s="51">
        <v>102727</v>
      </c>
      <c r="D114" s="52" t="s">
        <v>198</v>
      </c>
      <c r="E114" s="53" t="s">
        <v>28</v>
      </c>
      <c r="F114" s="120"/>
      <c r="G114" s="79"/>
      <c r="H114" s="121"/>
      <c r="I114" s="22"/>
      <c r="J114" s="20"/>
    </row>
    <row r="115" spans="1:10" ht="13.5" customHeight="1" x14ac:dyDescent="0.2">
      <c r="A115" s="115" t="s">
        <v>335</v>
      </c>
      <c r="B115" s="17" t="s">
        <v>20</v>
      </c>
      <c r="C115" s="51">
        <v>94965</v>
      </c>
      <c r="D115" s="52" t="s">
        <v>199</v>
      </c>
      <c r="E115" s="53" t="s">
        <v>26</v>
      </c>
      <c r="F115" s="57"/>
      <c r="G115" s="79"/>
      <c r="H115" s="121"/>
      <c r="I115" s="22"/>
      <c r="J115" s="20"/>
    </row>
    <row r="118" spans="1:10" ht="13.5" customHeight="1" x14ac:dyDescent="0.2">
      <c r="A118" s="139" t="s">
        <v>338</v>
      </c>
      <c r="B118" s="140"/>
      <c r="C118" s="140"/>
      <c r="D118" s="140"/>
      <c r="E118" s="140"/>
      <c r="F118" s="140"/>
      <c r="G118" s="140"/>
      <c r="H118" s="140"/>
      <c r="I118" s="140"/>
      <c r="J118" s="7"/>
    </row>
    <row r="119" spans="1:10" ht="25.5" x14ac:dyDescent="0.2">
      <c r="A119" s="117" t="s">
        <v>6</v>
      </c>
      <c r="B119" s="117" t="s">
        <v>7</v>
      </c>
      <c r="C119" s="118" t="s">
        <v>8</v>
      </c>
      <c r="D119" s="117" t="s">
        <v>9</v>
      </c>
      <c r="E119" s="117" t="s">
        <v>10</v>
      </c>
      <c r="F119" s="117" t="s">
        <v>11</v>
      </c>
      <c r="G119" s="117" t="s">
        <v>12</v>
      </c>
      <c r="H119" s="119" t="s">
        <v>13</v>
      </c>
      <c r="I119" s="117" t="s">
        <v>14</v>
      </c>
      <c r="J119" s="117" t="s">
        <v>15</v>
      </c>
    </row>
    <row r="120" spans="1:10" x14ac:dyDescent="0.2">
      <c r="A120" s="11" t="s">
        <v>339</v>
      </c>
      <c r="B120" s="11"/>
      <c r="C120" s="10"/>
      <c r="D120" s="9" t="s">
        <v>336</v>
      </c>
      <c r="E120" s="9"/>
      <c r="F120" s="9"/>
      <c r="G120" s="9"/>
      <c r="H120" s="9"/>
      <c r="I120" s="9"/>
      <c r="J120" s="48"/>
    </row>
    <row r="121" spans="1:10" x14ac:dyDescent="0.2">
      <c r="A121" s="115" t="s">
        <v>340</v>
      </c>
      <c r="B121" s="17" t="s">
        <v>20</v>
      </c>
      <c r="C121" s="51">
        <v>101159</v>
      </c>
      <c r="D121" s="52" t="s">
        <v>185</v>
      </c>
      <c r="E121" s="53" t="s">
        <v>28</v>
      </c>
      <c r="F121" s="122"/>
      <c r="G121" s="78"/>
      <c r="H121" s="121"/>
      <c r="I121" s="22"/>
      <c r="J121" s="20"/>
    </row>
    <row r="122" spans="1:10" x14ac:dyDescent="0.2">
      <c r="A122" s="115" t="s">
        <v>341</v>
      </c>
      <c r="B122" s="17" t="s">
        <v>20</v>
      </c>
      <c r="C122" s="51">
        <v>102307</v>
      </c>
      <c r="D122" s="52" t="s">
        <v>310</v>
      </c>
      <c r="E122" s="53" t="s">
        <v>26</v>
      </c>
      <c r="F122" s="123"/>
      <c r="G122" s="78"/>
      <c r="H122" s="121"/>
      <c r="I122" s="22"/>
      <c r="J122" s="20"/>
    </row>
    <row r="123" spans="1:10" x14ac:dyDescent="0.2">
      <c r="A123" s="115" t="s">
        <v>342</v>
      </c>
      <c r="B123" s="17" t="s">
        <v>20</v>
      </c>
      <c r="C123" s="51">
        <v>101617</v>
      </c>
      <c r="D123" s="52" t="s">
        <v>311</v>
      </c>
      <c r="E123" s="53" t="s">
        <v>28</v>
      </c>
      <c r="F123" s="123"/>
      <c r="G123" s="78"/>
      <c r="H123" s="121"/>
      <c r="I123" s="22"/>
      <c r="J123" s="20"/>
    </row>
    <row r="124" spans="1:10" x14ac:dyDescent="0.2">
      <c r="A124" s="115" t="s">
        <v>343</v>
      </c>
      <c r="B124" s="17" t="s">
        <v>20</v>
      </c>
      <c r="C124" s="51">
        <v>87879</v>
      </c>
      <c r="D124" s="52" t="s">
        <v>190</v>
      </c>
      <c r="E124" s="53" t="s">
        <v>28</v>
      </c>
      <c r="F124" s="124"/>
      <c r="G124" s="78"/>
      <c r="H124" s="121"/>
      <c r="I124" s="22"/>
      <c r="J124" s="20"/>
    </row>
    <row r="125" spans="1:10" ht="25.5" x14ac:dyDescent="0.2">
      <c r="A125" s="115" t="s">
        <v>344</v>
      </c>
      <c r="B125" s="17" t="s">
        <v>20</v>
      </c>
      <c r="C125" s="51">
        <v>87794</v>
      </c>
      <c r="D125" s="52" t="s">
        <v>192</v>
      </c>
      <c r="E125" s="53" t="s">
        <v>28</v>
      </c>
      <c r="F125" s="124"/>
      <c r="G125" s="78"/>
      <c r="H125" s="121"/>
      <c r="I125" s="22"/>
      <c r="J125" s="20"/>
    </row>
    <row r="126" spans="1:10" ht="25.5" x14ac:dyDescent="0.2">
      <c r="A126" s="115" t="s">
        <v>345</v>
      </c>
      <c r="B126" s="17" t="s">
        <v>20</v>
      </c>
      <c r="C126" s="51">
        <v>96622</v>
      </c>
      <c r="D126" s="52" t="s">
        <v>194</v>
      </c>
      <c r="E126" s="53" t="s">
        <v>26</v>
      </c>
      <c r="F126" s="122"/>
      <c r="G126" s="78"/>
      <c r="H126" s="121"/>
      <c r="I126" s="22"/>
      <c r="J126" s="20"/>
    </row>
    <row r="127" spans="1:10" ht="25.5" x14ac:dyDescent="0.2">
      <c r="A127" s="115" t="s">
        <v>346</v>
      </c>
      <c r="B127" s="17" t="s">
        <v>20</v>
      </c>
      <c r="C127" s="51">
        <v>92769</v>
      </c>
      <c r="D127" s="52" t="s">
        <v>196</v>
      </c>
      <c r="E127" s="53" t="s">
        <v>31</v>
      </c>
      <c r="F127" s="122"/>
      <c r="G127" s="78"/>
      <c r="H127" s="121"/>
      <c r="I127" s="22"/>
      <c r="J127" s="20"/>
    </row>
    <row r="128" spans="1:10" x14ac:dyDescent="0.2">
      <c r="A128" s="115" t="s">
        <v>347</v>
      </c>
      <c r="B128" s="17" t="s">
        <v>20</v>
      </c>
      <c r="C128" s="51">
        <v>102727</v>
      </c>
      <c r="D128" s="52" t="s">
        <v>198</v>
      </c>
      <c r="E128" s="53" t="s">
        <v>28</v>
      </c>
      <c r="F128" s="122"/>
      <c r="G128" s="78"/>
      <c r="H128" s="121"/>
      <c r="I128" s="22"/>
      <c r="J128" s="20"/>
    </row>
    <row r="129" spans="1:10" x14ac:dyDescent="0.2">
      <c r="A129" s="115" t="s">
        <v>348</v>
      </c>
      <c r="B129" s="17" t="s">
        <v>20</v>
      </c>
      <c r="C129" s="51">
        <v>94965</v>
      </c>
      <c r="D129" s="52" t="s">
        <v>199</v>
      </c>
      <c r="E129" s="53" t="s">
        <v>200</v>
      </c>
      <c r="F129" s="122"/>
      <c r="G129" s="78"/>
      <c r="H129" s="121"/>
      <c r="I129" s="22"/>
      <c r="J129" s="20"/>
    </row>
    <row r="130" spans="1:10" x14ac:dyDescent="0.2">
      <c r="A130" s="11" t="s">
        <v>349</v>
      </c>
      <c r="B130" s="11"/>
      <c r="C130" s="10"/>
      <c r="D130" s="9" t="s">
        <v>337</v>
      </c>
      <c r="E130" s="9"/>
      <c r="F130" s="9"/>
      <c r="G130" s="9"/>
      <c r="H130" s="9"/>
      <c r="I130" s="9"/>
      <c r="J130" s="48"/>
    </row>
    <row r="131" spans="1:10" x14ac:dyDescent="0.2">
      <c r="A131" s="115" t="s">
        <v>350</v>
      </c>
      <c r="B131" s="17" t="s">
        <v>20</v>
      </c>
      <c r="C131" s="51">
        <v>101159</v>
      </c>
      <c r="D131" s="52" t="s">
        <v>204</v>
      </c>
      <c r="E131" s="53" t="s">
        <v>28</v>
      </c>
      <c r="F131" s="123"/>
      <c r="G131" s="78"/>
      <c r="H131" s="121"/>
      <c r="I131" s="22"/>
      <c r="J131" s="20"/>
    </row>
    <row r="132" spans="1:10" x14ac:dyDescent="0.2">
      <c r="A132" s="115" t="s">
        <v>351</v>
      </c>
      <c r="B132" s="17" t="s">
        <v>20</v>
      </c>
      <c r="C132" s="51">
        <v>102307</v>
      </c>
      <c r="D132" s="52" t="s">
        <v>313</v>
      </c>
      <c r="E132" s="53" t="s">
        <v>26</v>
      </c>
      <c r="F132" s="125"/>
      <c r="G132" s="79"/>
      <c r="H132" s="121"/>
      <c r="I132" s="22"/>
      <c r="J132" s="20"/>
    </row>
    <row r="133" spans="1:10" x14ac:dyDescent="0.2">
      <c r="A133" s="115" t="s">
        <v>352</v>
      </c>
      <c r="B133" s="17" t="s">
        <v>20</v>
      </c>
      <c r="C133" s="51">
        <v>101617</v>
      </c>
      <c r="D133" s="52" t="s">
        <v>314</v>
      </c>
      <c r="E133" s="53" t="s">
        <v>28</v>
      </c>
      <c r="F133" s="123"/>
      <c r="G133" s="78"/>
      <c r="H133" s="121"/>
      <c r="I133" s="22"/>
      <c r="J133" s="20"/>
    </row>
    <row r="134" spans="1:10" ht="25.5" x14ac:dyDescent="0.2">
      <c r="A134" s="115" t="s">
        <v>353</v>
      </c>
      <c r="B134" s="17" t="s">
        <v>20</v>
      </c>
      <c r="C134" s="51">
        <v>100322</v>
      </c>
      <c r="D134" s="52" t="s">
        <v>208</v>
      </c>
      <c r="E134" s="53" t="s">
        <v>26</v>
      </c>
      <c r="F134" s="125"/>
      <c r="G134" s="79"/>
      <c r="H134" s="121"/>
      <c r="I134" s="22"/>
      <c r="J134" s="20"/>
    </row>
    <row r="135" spans="1:10" ht="25.5" x14ac:dyDescent="0.2">
      <c r="A135" s="115" t="s">
        <v>354</v>
      </c>
      <c r="B135" s="17" t="s">
        <v>20</v>
      </c>
      <c r="C135" s="51">
        <v>92769</v>
      </c>
      <c r="D135" s="52" t="s">
        <v>196</v>
      </c>
      <c r="E135" s="53" t="s">
        <v>31</v>
      </c>
      <c r="F135" s="126"/>
      <c r="G135" s="79"/>
      <c r="H135" s="121"/>
      <c r="I135" s="22"/>
      <c r="J135" s="20"/>
    </row>
    <row r="136" spans="1:10" x14ac:dyDescent="0.2">
      <c r="A136" s="115" t="s">
        <v>355</v>
      </c>
      <c r="B136" s="17" t="s">
        <v>20</v>
      </c>
      <c r="C136" s="51">
        <v>102727</v>
      </c>
      <c r="D136" s="52" t="s">
        <v>198</v>
      </c>
      <c r="E136" s="53" t="s">
        <v>28</v>
      </c>
      <c r="F136" s="126"/>
      <c r="G136" s="79"/>
      <c r="H136" s="121"/>
      <c r="I136" s="22"/>
      <c r="J136" s="20"/>
    </row>
    <row r="137" spans="1:10" x14ac:dyDescent="0.2">
      <c r="A137" s="115" t="s">
        <v>356</v>
      </c>
      <c r="B137" s="17" t="s">
        <v>20</v>
      </c>
      <c r="C137" s="51">
        <v>94965</v>
      </c>
      <c r="D137" s="52" t="s">
        <v>199</v>
      </c>
      <c r="E137" s="53" t="s">
        <v>26</v>
      </c>
      <c r="F137" s="125"/>
      <c r="G137" s="79"/>
      <c r="H137" s="121"/>
      <c r="I137" s="22"/>
      <c r="J137" s="20"/>
    </row>
    <row r="140" spans="1:10" ht="13.5" customHeight="1" x14ac:dyDescent="0.2">
      <c r="A140" s="58"/>
      <c r="B140" s="58"/>
      <c r="C140" s="59"/>
      <c r="D140" s="63"/>
      <c r="E140" s="58"/>
      <c r="F140" s="58"/>
      <c r="G140" s="58"/>
      <c r="H140" s="58"/>
      <c r="I140" s="58"/>
      <c r="J140" s="58"/>
    </row>
    <row r="141" spans="1:10" ht="13.5" customHeight="1" x14ac:dyDescent="0.2">
      <c r="A141" s="58"/>
      <c r="B141" s="58"/>
      <c r="C141" s="59"/>
      <c r="D141" s="63"/>
      <c r="E141" s="58"/>
      <c r="F141" s="58"/>
      <c r="G141" s="58"/>
      <c r="H141" s="58"/>
      <c r="I141" s="58"/>
      <c r="J141" s="58"/>
    </row>
    <row r="142" spans="1:10" ht="13.5" customHeight="1" x14ac:dyDescent="0.2">
      <c r="E142" s="24" t="s">
        <v>113</v>
      </c>
      <c r="F142" s="24">
        <v>38</v>
      </c>
      <c r="G142" s="134" t="s">
        <v>357</v>
      </c>
      <c r="H142" s="135"/>
      <c r="I142" s="136"/>
      <c r="J142" s="127"/>
    </row>
    <row r="143" spans="1:10" ht="13.5" customHeight="1" x14ac:dyDescent="0.2">
      <c r="E143" s="24" t="s">
        <v>113</v>
      </c>
      <c r="F143" s="24">
        <v>25</v>
      </c>
      <c r="G143" s="134" t="s">
        <v>358</v>
      </c>
      <c r="H143" s="135"/>
      <c r="I143" s="136"/>
      <c r="J143" s="127"/>
    </row>
    <row r="144" spans="1:10" ht="13.5" customHeight="1" x14ac:dyDescent="0.2">
      <c r="E144" s="24" t="s">
        <v>113</v>
      </c>
      <c r="F144" s="24">
        <v>10</v>
      </c>
      <c r="G144" s="134" t="s">
        <v>359</v>
      </c>
      <c r="H144" s="135"/>
      <c r="I144" s="136"/>
      <c r="J144" s="127"/>
    </row>
    <row r="145" spans="1:10" ht="13.5" customHeight="1" thickBot="1" x14ac:dyDescent="0.25">
      <c r="E145" s="24" t="s">
        <v>113</v>
      </c>
      <c r="F145" s="24">
        <v>3</v>
      </c>
      <c r="G145" s="134" t="s">
        <v>361</v>
      </c>
      <c r="H145" s="135"/>
      <c r="I145" s="142"/>
      <c r="J145" s="130"/>
    </row>
    <row r="146" spans="1:10" ht="13.5" customHeight="1" thickBot="1" x14ac:dyDescent="0.25">
      <c r="E146" s="128"/>
      <c r="F146" s="128"/>
      <c r="G146" s="129"/>
      <c r="H146" s="129"/>
      <c r="I146" s="131" t="s">
        <v>360</v>
      </c>
      <c r="J146" s="132"/>
    </row>
    <row r="147" spans="1:10" ht="13.5" customHeight="1" x14ac:dyDescent="0.2">
      <c r="A147" s="58"/>
      <c r="B147" s="58"/>
      <c r="C147" s="59"/>
      <c r="D147" s="63"/>
      <c r="E147" s="58"/>
      <c r="F147" s="58"/>
      <c r="G147" s="58"/>
      <c r="H147" s="58"/>
      <c r="I147" s="58"/>
      <c r="J147" s="58"/>
    </row>
  </sheetData>
  <mergeCells count="28">
    <mergeCell ref="G144:I144"/>
    <mergeCell ref="G145:I145"/>
    <mergeCell ref="A74:I74"/>
    <mergeCell ref="A96:I96"/>
    <mergeCell ref="A118:I118"/>
    <mergeCell ref="G142:I142"/>
    <mergeCell ref="G143:I143"/>
    <mergeCell ref="H4:H5"/>
    <mergeCell ref="I4:I5"/>
    <mergeCell ref="J4:J5"/>
    <mergeCell ref="A6:B6"/>
    <mergeCell ref="A3:B3"/>
    <mergeCell ref="C3:D3"/>
    <mergeCell ref="E3:G3"/>
    <mergeCell ref="A4:A5"/>
    <mergeCell ref="B4:B5"/>
    <mergeCell ref="C4:C5"/>
    <mergeCell ref="D4:D5"/>
    <mergeCell ref="E4:E5"/>
    <mergeCell ref="F4:F5"/>
    <mergeCell ref="G4:G5"/>
    <mergeCell ref="A1:B1"/>
    <mergeCell ref="C1:D1"/>
    <mergeCell ref="E1:G1"/>
    <mergeCell ref="H1:J1"/>
    <mergeCell ref="A2:B2"/>
    <mergeCell ref="C2:D2"/>
    <mergeCell ref="E2:G2"/>
  </mergeCells>
  <conditionalFormatting sqref="B30:B31">
    <cfRule type="expression" dxfId="3" priority="1">
      <formula>$C30=1</formula>
    </cfRule>
  </conditionalFormatting>
  <conditionalFormatting sqref="B30:B31">
    <cfRule type="expression" dxfId="2" priority="2">
      <formula>OR($C30=0,$C30=2,$C30=3,$C30=4)</formula>
    </cfRule>
  </conditionalFormatting>
  <conditionalFormatting sqref="B29">
    <cfRule type="expression" dxfId="1" priority="3">
      <formula>$C29=1</formula>
    </cfRule>
  </conditionalFormatting>
  <conditionalFormatting sqref="B29">
    <cfRule type="expression" dxfId="0" priority="4">
      <formula>OR($C29=0,$C29=2,$C29=3,$C29=4)</formula>
    </cfRule>
  </conditionalFormatting>
  <dataValidations count="1">
    <dataValidation type="list" operator="equal" allowBlank="1" sqref="M16:M20">
      <formula1>"SINAPI,SINAPI-I,SICRO,Composição,Cotação"</formula1>
      <formula2>0</formula2>
    </dataValidation>
  </dataValidations>
  <hyperlinks>
    <hyperlink ref="C9" r:id="rId1"/>
    <hyperlink ref="C11" r:id="rId2"/>
    <hyperlink ref="C13" r:id="rId3"/>
  </hyperlinks>
  <pageMargins left="0.25" right="0.25" top="0.75" bottom="0.75" header="0.3" footer="0.3"/>
  <pageSetup paperSize="9" scale="67" firstPageNumber="0" fitToHeight="0" orientation="landscape" r:id="rId4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S47"/>
  <sheetViews>
    <sheetView topLeftCell="A19" zoomScaleNormal="100" workbookViewId="0">
      <selection activeCell="M8" sqref="M8"/>
    </sheetView>
  </sheetViews>
  <sheetFormatPr defaultRowHeight="12.75" x14ac:dyDescent="0.2"/>
  <cols>
    <col min="1" max="16" width="9.140625" style="61"/>
    <col min="17" max="17" width="8.7109375" style="61" bestFit="1" customWidth="1"/>
    <col min="18" max="16384" width="9.140625" style="61"/>
  </cols>
  <sheetData>
    <row r="3" spans="2:19" x14ac:dyDescent="0.2">
      <c r="C3" s="148" t="s">
        <v>212</v>
      </c>
      <c r="D3" s="149"/>
      <c r="E3" s="149"/>
      <c r="F3" s="149"/>
      <c r="G3" s="149"/>
      <c r="H3" s="149"/>
      <c r="I3" s="149"/>
      <c r="J3" s="149"/>
      <c r="K3" s="149"/>
      <c r="L3" s="150"/>
    </row>
    <row r="5" spans="2:19" x14ac:dyDescent="0.2">
      <c r="C5" s="70" t="s">
        <v>213</v>
      </c>
      <c r="D5" s="71"/>
      <c r="E5" s="71"/>
      <c r="F5" s="71"/>
      <c r="G5" s="71"/>
      <c r="H5" s="71"/>
      <c r="I5" s="72"/>
      <c r="J5" s="69"/>
      <c r="K5" s="151">
        <v>0.5</v>
      </c>
      <c r="L5" s="152"/>
    </row>
    <row r="6" spans="2:19" x14ac:dyDescent="0.2">
      <c r="C6" s="70" t="s">
        <v>214</v>
      </c>
      <c r="D6" s="71"/>
      <c r="E6" s="71"/>
      <c r="F6" s="71"/>
      <c r="G6" s="71"/>
      <c r="H6" s="71"/>
      <c r="I6" s="71"/>
      <c r="J6" s="72"/>
      <c r="K6" s="151">
        <v>3.5000000000000003E-2</v>
      </c>
      <c r="L6" s="152"/>
    </row>
    <row r="7" spans="2:19" x14ac:dyDescent="0.2">
      <c r="B7" s="61" t="s">
        <v>215</v>
      </c>
    </row>
    <row r="8" spans="2:19" x14ac:dyDescent="0.2">
      <c r="B8" s="61" t="s">
        <v>215</v>
      </c>
    </row>
    <row r="9" spans="2:19" x14ac:dyDescent="0.2">
      <c r="B9" s="61" t="s">
        <v>215</v>
      </c>
      <c r="C9" s="153" t="s">
        <v>2</v>
      </c>
      <c r="D9" s="154"/>
      <c r="E9" s="154"/>
      <c r="F9" s="154"/>
      <c r="G9" s="154"/>
      <c r="H9" s="154"/>
      <c r="I9" s="154"/>
      <c r="J9" s="154"/>
      <c r="K9" s="154"/>
      <c r="L9" s="155"/>
    </row>
    <row r="10" spans="2:19" x14ac:dyDescent="0.2">
      <c r="B10" s="61" t="s">
        <v>215</v>
      </c>
    </row>
    <row r="11" spans="2:19" x14ac:dyDescent="0.2">
      <c r="B11" s="61" t="s">
        <v>215</v>
      </c>
      <c r="C11" s="73" t="s">
        <v>216</v>
      </c>
      <c r="D11" s="74"/>
      <c r="E11" s="74"/>
      <c r="F11" s="74"/>
      <c r="G11" s="74"/>
      <c r="H11" s="74"/>
      <c r="I11" s="74"/>
      <c r="J11" s="74"/>
      <c r="K11" s="74"/>
      <c r="L11" s="75"/>
    </row>
    <row r="12" spans="2:19" x14ac:dyDescent="0.2">
      <c r="B12" s="61" t="s">
        <v>215</v>
      </c>
      <c r="C12" s="90" t="s">
        <v>217</v>
      </c>
      <c r="D12" s="91"/>
      <c r="E12" s="91"/>
      <c r="F12" s="91"/>
      <c r="G12" s="91"/>
      <c r="H12" s="91"/>
      <c r="I12" s="91"/>
      <c r="J12" s="91"/>
      <c r="K12" s="91"/>
      <c r="L12" s="92"/>
    </row>
    <row r="13" spans="2:19" x14ac:dyDescent="0.2">
      <c r="B13" s="61" t="s">
        <v>215</v>
      </c>
    </row>
    <row r="14" spans="2:19" x14ac:dyDescent="0.2">
      <c r="B14" s="61" t="s">
        <v>215</v>
      </c>
      <c r="C14" s="156" t="s">
        <v>218</v>
      </c>
      <c r="D14" s="157"/>
      <c r="E14" s="157"/>
      <c r="F14" s="157"/>
      <c r="G14" s="157"/>
      <c r="H14" s="157"/>
      <c r="I14" s="157"/>
      <c r="J14" s="158"/>
      <c r="K14" s="162" t="s">
        <v>219</v>
      </c>
      <c r="L14" s="162" t="s">
        <v>220</v>
      </c>
      <c r="N14" s="61" t="s">
        <v>221</v>
      </c>
      <c r="Q14" s="61" t="s">
        <v>222</v>
      </c>
      <c r="R14" s="61" t="s">
        <v>223</v>
      </c>
      <c r="S14" s="61" t="s">
        <v>224</v>
      </c>
    </row>
    <row r="15" spans="2:19" x14ac:dyDescent="0.2">
      <c r="B15" s="61" t="s">
        <v>215</v>
      </c>
      <c r="C15" s="159"/>
      <c r="D15" s="160"/>
      <c r="E15" s="160"/>
      <c r="F15" s="160"/>
      <c r="G15" s="160"/>
      <c r="H15" s="160"/>
      <c r="I15" s="160"/>
      <c r="J15" s="161"/>
      <c r="K15" s="163"/>
      <c r="L15" s="163"/>
    </row>
    <row r="16" spans="2:19" x14ac:dyDescent="0.2">
      <c r="B16" s="61" t="s">
        <v>215</v>
      </c>
      <c r="C16" s="147" t="s">
        <v>225</v>
      </c>
      <c r="D16" s="147"/>
      <c r="E16" s="147"/>
      <c r="F16" s="147"/>
      <c r="G16" s="147"/>
      <c r="H16" s="147"/>
      <c r="I16" s="147"/>
      <c r="J16" s="147"/>
      <c r="K16" s="104" t="s">
        <v>226</v>
      </c>
      <c r="L16" s="89"/>
      <c r="N16" s="61" t="s">
        <v>227</v>
      </c>
      <c r="Q16" s="67" t="e">
        <f>VLOOKUP(CONCATENATE(C12,"-",K16),$C$5:$G$49,3,0)</f>
        <v>#N/A</v>
      </c>
      <c r="R16" s="67" t="e">
        <f>VLOOKUP(CONCATENATE(C12,"-",K16),$C$5:$G$49,4,0)</f>
        <v>#N/A</v>
      </c>
      <c r="S16" s="67" t="e">
        <f>VLOOKUP(CONCATENATE(C12,"-",K16),$C$5:$G$49,5,0)</f>
        <v>#N/A</v>
      </c>
    </row>
    <row r="17" spans="2:19" x14ac:dyDescent="0.2">
      <c r="B17" s="61" t="s">
        <v>215</v>
      </c>
      <c r="C17" s="147" t="s">
        <v>228</v>
      </c>
      <c r="D17" s="147"/>
      <c r="E17" s="147"/>
      <c r="F17" s="147"/>
      <c r="G17" s="147"/>
      <c r="H17" s="147"/>
      <c r="I17" s="147"/>
      <c r="J17" s="147"/>
      <c r="K17" s="104" t="s">
        <v>229</v>
      </c>
      <c r="L17" s="89"/>
      <c r="N17" s="61" t="s">
        <v>227</v>
      </c>
      <c r="Q17" s="67" t="e">
        <f>VLOOKUP(CONCATENATE(C12,"-",K17),$C$5:$G$49,3,0)</f>
        <v>#N/A</v>
      </c>
      <c r="R17" s="67" t="e">
        <f>VLOOKUP(CONCATENATE(C12,"-",K17),$C$5:$G$49,4,0)</f>
        <v>#N/A</v>
      </c>
      <c r="S17" s="67" t="e">
        <f>VLOOKUP(CONCATENATE(C12,"-",K17),$C$5:$G$49,5,0)</f>
        <v>#N/A</v>
      </c>
    </row>
    <row r="18" spans="2:19" x14ac:dyDescent="0.2">
      <c r="B18" s="61" t="s">
        <v>215</v>
      </c>
      <c r="C18" s="147" t="s">
        <v>230</v>
      </c>
      <c r="D18" s="147"/>
      <c r="E18" s="147"/>
      <c r="F18" s="147"/>
      <c r="G18" s="147"/>
      <c r="H18" s="147"/>
      <c r="I18" s="147"/>
      <c r="J18" s="147"/>
      <c r="K18" s="104" t="s">
        <v>231</v>
      </c>
      <c r="L18" s="89"/>
      <c r="N18" s="61" t="s">
        <v>227</v>
      </c>
      <c r="Q18" s="67" t="e">
        <f>VLOOKUP(CONCATENATE(C12,"-",K18),$C$5:$G$49,3,0)</f>
        <v>#N/A</v>
      </c>
      <c r="R18" s="67" t="e">
        <f>VLOOKUP(CONCATENATE(C12,"-",K18),$C$5:$G$49,4,0)</f>
        <v>#N/A</v>
      </c>
      <c r="S18" s="67" t="e">
        <f>VLOOKUP(CONCATENATE(C12,"-",K18),$C$5:$G$49,5,0)</f>
        <v>#N/A</v>
      </c>
    </row>
    <row r="19" spans="2:19" x14ac:dyDescent="0.2">
      <c r="B19" s="61" t="s">
        <v>215</v>
      </c>
      <c r="C19" s="147" t="s">
        <v>232</v>
      </c>
      <c r="D19" s="147"/>
      <c r="E19" s="147"/>
      <c r="F19" s="147"/>
      <c r="G19" s="147"/>
      <c r="H19" s="147"/>
      <c r="I19" s="147"/>
      <c r="J19" s="147"/>
      <c r="K19" s="104" t="s">
        <v>233</v>
      </c>
      <c r="L19" s="89"/>
      <c r="N19" s="61" t="s">
        <v>227</v>
      </c>
      <c r="Q19" s="67" t="e">
        <f>VLOOKUP(CONCATENATE(C12,"-",K19),$C$5:$G$49,3,0)</f>
        <v>#N/A</v>
      </c>
      <c r="R19" s="67" t="e">
        <f>VLOOKUP(CONCATENATE(C12,"-",K19),$C$5:$G$49,4,0)</f>
        <v>#N/A</v>
      </c>
      <c r="S19" s="67" t="e">
        <f>VLOOKUP(CONCATENATE(C12,"-",K19),$C$5:$G$49,5,0)</f>
        <v>#N/A</v>
      </c>
    </row>
    <row r="20" spans="2:19" x14ac:dyDescent="0.2">
      <c r="B20" s="61" t="s">
        <v>215</v>
      </c>
      <c r="C20" s="147" t="s">
        <v>234</v>
      </c>
      <c r="D20" s="147"/>
      <c r="E20" s="147"/>
      <c r="F20" s="147"/>
      <c r="G20" s="147"/>
      <c r="H20" s="147"/>
      <c r="I20" s="147"/>
      <c r="J20" s="147"/>
      <c r="K20" s="104" t="s">
        <v>235</v>
      </c>
      <c r="L20" s="89"/>
      <c r="N20" s="61" t="s">
        <v>227</v>
      </c>
      <c r="Q20" s="67" t="e">
        <f>VLOOKUP(CONCATENATE(C12,"-",K20),$C$5:$G$49,3,0)</f>
        <v>#N/A</v>
      </c>
      <c r="R20" s="67" t="e">
        <f>VLOOKUP(CONCATENATE(C12,"-",K20),$C$5:$G$49,4,0)</f>
        <v>#N/A</v>
      </c>
      <c r="S20" s="67" t="e">
        <f>VLOOKUP(CONCATENATE(C12,"-",K20),$C$5:$G$49,5,0)</f>
        <v>#N/A</v>
      </c>
    </row>
    <row r="21" spans="2:19" x14ac:dyDescent="0.2">
      <c r="B21" s="61" t="s">
        <v>215</v>
      </c>
      <c r="C21" s="147" t="s">
        <v>236</v>
      </c>
      <c r="D21" s="147"/>
      <c r="E21" s="147"/>
      <c r="F21" s="147"/>
      <c r="G21" s="147"/>
      <c r="H21" s="147"/>
      <c r="I21" s="147"/>
      <c r="J21" s="147"/>
      <c r="K21" s="104" t="s">
        <v>237</v>
      </c>
      <c r="L21" s="76"/>
      <c r="N21" s="61" t="s">
        <v>227</v>
      </c>
      <c r="Q21" s="67">
        <v>3.6499999999999998E-2</v>
      </c>
      <c r="R21" s="67">
        <v>3.6499999999999998E-2</v>
      </c>
      <c r="S21" s="67">
        <v>3.6499999999999998E-2</v>
      </c>
    </row>
    <row r="22" spans="2:19" x14ac:dyDescent="0.2">
      <c r="B22" s="61" t="s">
        <v>215</v>
      </c>
      <c r="C22" s="147" t="s">
        <v>238</v>
      </c>
      <c r="D22" s="147"/>
      <c r="E22" s="147"/>
      <c r="F22" s="147"/>
      <c r="G22" s="147"/>
      <c r="H22" s="147"/>
      <c r="I22" s="147"/>
      <c r="J22" s="147"/>
      <c r="K22" s="104" t="s">
        <v>239</v>
      </c>
      <c r="L22" s="76"/>
      <c r="N22" s="61" t="s">
        <v>227</v>
      </c>
      <c r="Q22" s="67">
        <v>0</v>
      </c>
      <c r="R22" s="67">
        <v>2.5000000000000001E-2</v>
      </c>
      <c r="S22" s="67">
        <v>0.05</v>
      </c>
    </row>
    <row r="23" spans="2:19" x14ac:dyDescent="0.2">
      <c r="B23" s="61" t="s">
        <v>215</v>
      </c>
      <c r="C23" s="147" t="s">
        <v>240</v>
      </c>
      <c r="D23" s="147"/>
      <c r="E23" s="147"/>
      <c r="F23" s="147"/>
      <c r="G23" s="147"/>
      <c r="H23" s="147"/>
      <c r="I23" s="147"/>
      <c r="J23" s="147"/>
      <c r="K23" s="104" t="s">
        <v>241</v>
      </c>
      <c r="L23" s="76"/>
      <c r="N23" s="61" t="s">
        <v>227</v>
      </c>
      <c r="Q23" s="67">
        <v>0</v>
      </c>
      <c r="R23" s="67">
        <v>4.4999999999999998E-2</v>
      </c>
      <c r="S23" s="67">
        <v>4.4999999999999998E-2</v>
      </c>
    </row>
    <row r="24" spans="2:19" x14ac:dyDescent="0.2">
      <c r="B24" s="61" t="s">
        <v>215</v>
      </c>
      <c r="C24" s="147" t="s">
        <v>242</v>
      </c>
      <c r="D24" s="147"/>
      <c r="E24" s="147"/>
      <c r="F24" s="147"/>
      <c r="G24" s="147"/>
      <c r="H24" s="147"/>
      <c r="I24" s="147"/>
      <c r="J24" s="147"/>
      <c r="K24" s="104" t="s">
        <v>243</v>
      </c>
      <c r="L24" s="76"/>
      <c r="N24" s="61" t="str">
        <f>IF(OR($J$12=$A$59,$J$12=$A$58,AND(L24&gt;=Q24,L24&lt;=S24)),"OK","FORA DO INTERVALO")</f>
        <v>OK</v>
      </c>
      <c r="Q24" s="67">
        <f>IF($J12=$A$58,0,VLOOKUP(CONCATENATE($J12,"-",$R24),$C$5:$G$49,3,0))</f>
        <v>0</v>
      </c>
      <c r="R24" s="67">
        <f>IF($J12=$A$58,0,VLOOKUP(CONCATENATE($J12,"-",$R24),$C$5:$G$49,4,0))</f>
        <v>0</v>
      </c>
      <c r="S24" s="67">
        <f>IF($J12=$A$58,0,VLOOKUP(CONCATENATE($J12,"-",$R24),$C$5:$G$49,5,0))</f>
        <v>0</v>
      </c>
    </row>
    <row r="25" spans="2:19" x14ac:dyDescent="0.2">
      <c r="B25" s="61" t="s">
        <v>215</v>
      </c>
      <c r="C25" s="170"/>
      <c r="D25" s="170"/>
      <c r="E25" s="170"/>
      <c r="F25" s="170"/>
      <c r="G25" s="170"/>
      <c r="H25" s="170"/>
      <c r="I25" s="170"/>
      <c r="J25" s="170"/>
      <c r="K25" s="88"/>
      <c r="L25" s="88"/>
    </row>
    <row r="26" spans="2:19" x14ac:dyDescent="0.2">
      <c r="B26" s="61" t="s">
        <v>215</v>
      </c>
    </row>
    <row r="27" spans="2:19" x14ac:dyDescent="0.2">
      <c r="B27" s="61" t="s">
        <v>215</v>
      </c>
      <c r="C27" s="61" t="str">
        <f>IF(N24&lt;&gt;"ok","X","")</f>
        <v/>
      </c>
      <c r="D27" s="61" t="str">
        <f>IF(N24&lt;&gt;"ok","Anexo: Relatório Técnico Circunstanciado justificando a adoção do percentual de cada parcela do BDI.","")</f>
        <v/>
      </c>
    </row>
    <row r="28" spans="2:19" x14ac:dyDescent="0.2">
      <c r="B28" s="61" t="s">
        <v>215</v>
      </c>
    </row>
    <row r="29" spans="2:19" x14ac:dyDescent="0.2">
      <c r="B29" s="61" t="s">
        <v>215</v>
      </c>
      <c r="C29" s="171" t="s">
        <v>244</v>
      </c>
      <c r="D29" s="171"/>
      <c r="E29" s="171"/>
      <c r="F29" s="171"/>
      <c r="G29" s="171"/>
      <c r="H29" s="171"/>
      <c r="I29" s="171"/>
      <c r="J29" s="171"/>
      <c r="K29" s="171"/>
      <c r="L29" s="171"/>
    </row>
    <row r="30" spans="2:19" x14ac:dyDescent="0.2">
      <c r="B30" s="61" t="s">
        <v>215</v>
      </c>
      <c r="F30" s="61" t="s">
        <v>245</v>
      </c>
      <c r="G30" s="61" t="str">
        <f>IF($J12=$A$59,"(1+K1+K2)*(1+K3)","(1+AC + S + R + G)*(1 + DF)*(1+L)")</f>
        <v>(1+K1+K2)*(1+K3)</v>
      </c>
      <c r="J30" s="60" t="s">
        <v>246</v>
      </c>
    </row>
    <row r="31" spans="2:19" x14ac:dyDescent="0.2">
      <c r="B31" s="61" t="s">
        <v>215</v>
      </c>
      <c r="G31" s="61" t="s">
        <v>247</v>
      </c>
    </row>
    <row r="32" spans="2:19" x14ac:dyDescent="0.2">
      <c r="B32" s="61" t="s">
        <v>215</v>
      </c>
    </row>
    <row r="33" spans="2:12" x14ac:dyDescent="0.2">
      <c r="B33" s="61" t="s">
        <v>215</v>
      </c>
      <c r="C33" s="169" t="s">
        <v>248</v>
      </c>
      <c r="D33" s="169"/>
      <c r="E33" s="169"/>
      <c r="F33" s="169"/>
      <c r="G33" s="169"/>
      <c r="H33" s="169"/>
      <c r="I33" s="169"/>
      <c r="J33" s="169"/>
      <c r="K33" s="169"/>
      <c r="L33" s="169"/>
    </row>
    <row r="34" spans="2:12" x14ac:dyDescent="0.2">
      <c r="B34" s="61" t="s">
        <v>215</v>
      </c>
    </row>
    <row r="35" spans="2:12" x14ac:dyDescent="0.2">
      <c r="B35" s="61" t="s">
        <v>215</v>
      </c>
      <c r="C35" s="168" t="s">
        <v>249</v>
      </c>
      <c r="D35" s="168"/>
      <c r="E35" s="168"/>
      <c r="F35" s="168"/>
      <c r="G35" s="168"/>
      <c r="H35" s="168"/>
      <c r="I35" s="168"/>
      <c r="J35" s="168"/>
      <c r="K35" s="168"/>
      <c r="L35" s="168"/>
    </row>
    <row r="36" spans="2:12" x14ac:dyDescent="0.2">
      <c r="B36" s="61" t="s">
        <v>215</v>
      </c>
      <c r="C36" s="168"/>
      <c r="D36" s="168"/>
      <c r="E36" s="168"/>
      <c r="F36" s="168"/>
      <c r="G36" s="168"/>
      <c r="H36" s="168"/>
      <c r="I36" s="168"/>
      <c r="J36" s="168"/>
      <c r="K36" s="168"/>
      <c r="L36" s="168"/>
    </row>
    <row r="37" spans="2:12" x14ac:dyDescent="0.2">
      <c r="C37" s="77"/>
      <c r="D37" s="77"/>
      <c r="E37" s="77"/>
      <c r="F37" s="77"/>
      <c r="G37" s="77"/>
      <c r="H37" s="77"/>
      <c r="I37" s="77"/>
      <c r="J37" s="77"/>
      <c r="K37" s="77"/>
      <c r="L37" s="77"/>
    </row>
    <row r="38" spans="2:12" x14ac:dyDescent="0.2">
      <c r="B38" s="61" t="s">
        <v>215</v>
      </c>
      <c r="C38" s="61" t="s">
        <v>250</v>
      </c>
    </row>
    <row r="39" spans="2:12" ht="61.5" customHeight="1" x14ac:dyDescent="0.2">
      <c r="B39" s="61" t="s">
        <v>215</v>
      </c>
      <c r="C39" s="164"/>
      <c r="D39" s="165"/>
      <c r="E39" s="165"/>
      <c r="F39" s="165"/>
      <c r="G39" s="165"/>
      <c r="H39" s="165"/>
      <c r="I39" s="165"/>
      <c r="J39" s="165"/>
      <c r="K39" s="165"/>
      <c r="L39" s="166"/>
    </row>
    <row r="40" spans="2:12" x14ac:dyDescent="0.2">
      <c r="B40" s="61" t="s">
        <v>215</v>
      </c>
    </row>
    <row r="41" spans="2:12" s="94" customFormat="1" x14ac:dyDescent="0.2"/>
    <row r="42" spans="2:12" s="94" customFormat="1" x14ac:dyDescent="0.2">
      <c r="C42" s="133"/>
      <c r="I42" s="133"/>
    </row>
    <row r="43" spans="2:12" s="94" customFormat="1" x14ac:dyDescent="0.2"/>
    <row r="44" spans="2:12" s="94" customFormat="1" x14ac:dyDescent="0.2"/>
    <row r="45" spans="2:12" s="94" customFormat="1" x14ac:dyDescent="0.2"/>
    <row r="46" spans="2:12" s="94" customFormat="1" x14ac:dyDescent="0.2">
      <c r="C46" s="133"/>
      <c r="D46" s="133"/>
      <c r="E46" s="133"/>
    </row>
    <row r="47" spans="2:12" s="94" customFormat="1" x14ac:dyDescent="0.2">
      <c r="C47" s="133"/>
      <c r="D47" s="133"/>
      <c r="E47" s="133"/>
    </row>
  </sheetData>
  <mergeCells count="21">
    <mergeCell ref="C21:J21"/>
    <mergeCell ref="C3:L3"/>
    <mergeCell ref="K5:L5"/>
    <mergeCell ref="K6:L6"/>
    <mergeCell ref="C9:L9"/>
    <mergeCell ref="C14:J15"/>
    <mergeCell ref="K14:K15"/>
    <mergeCell ref="L14:L15"/>
    <mergeCell ref="C16:J16"/>
    <mergeCell ref="C17:J17"/>
    <mergeCell ref="C18:J18"/>
    <mergeCell ref="C19:J19"/>
    <mergeCell ref="C20:J20"/>
    <mergeCell ref="C35:L36"/>
    <mergeCell ref="C39:L39"/>
    <mergeCell ref="C22:J22"/>
    <mergeCell ref="C23:J23"/>
    <mergeCell ref="C24:J24"/>
    <mergeCell ref="C25:J25"/>
    <mergeCell ref="C29:L29"/>
    <mergeCell ref="C33:L33"/>
  </mergeCells>
  <pageMargins left="0.78749999999999998" right="0.78749999999999998" top="1.0249999999999999" bottom="1.0249999999999999" header="0.78749999999999998" footer="0.78749999999999998"/>
  <pageSetup paperSize="9" scale="94" firstPageNumber="0" orientation="portrait" r:id="rId1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T33"/>
  <sheetViews>
    <sheetView tabSelected="1" topLeftCell="A15" zoomScaleNormal="100" workbookViewId="0">
      <selection activeCell="B27" sqref="B27:B28"/>
    </sheetView>
  </sheetViews>
  <sheetFormatPr defaultRowHeight="12.75" x14ac:dyDescent="0.2"/>
  <cols>
    <col min="1" max="1" width="9.140625" style="61"/>
    <col min="2" max="2" width="4.5703125" style="61" customWidth="1"/>
    <col min="3" max="3" width="17.42578125" style="61" customWidth="1"/>
    <col min="4" max="4" width="7.7109375" style="61" customWidth="1"/>
    <col min="5" max="5" width="8.28515625" style="61" customWidth="1"/>
    <col min="6" max="6" width="9.28515625" style="61" bestFit="1" customWidth="1"/>
    <col min="7" max="7" width="11.85546875" style="61" customWidth="1"/>
    <col min="8" max="8" width="12.85546875" style="61" customWidth="1"/>
    <col min="9" max="11" width="15.42578125" style="61" bestFit="1" customWidth="1"/>
    <col min="12" max="12" width="16" style="61" customWidth="1"/>
    <col min="13" max="20" width="15.42578125" style="61" bestFit="1" customWidth="1"/>
    <col min="21" max="16384" width="9.140625" style="61"/>
  </cols>
  <sheetData>
    <row r="3" spans="2:20" x14ac:dyDescent="0.2">
      <c r="B3" s="167" t="s">
        <v>212</v>
      </c>
      <c r="C3" s="167"/>
      <c r="D3" s="167"/>
      <c r="E3" s="167"/>
      <c r="F3" s="167"/>
      <c r="G3" s="167"/>
      <c r="H3" s="167"/>
      <c r="I3" s="167"/>
      <c r="J3" s="167"/>
      <c r="K3" s="167"/>
      <c r="L3" s="167"/>
    </row>
    <row r="4" spans="2:20" ht="13.5" thickBot="1" x14ac:dyDescent="0.25"/>
    <row r="5" spans="2:20" x14ac:dyDescent="0.2">
      <c r="B5" s="179" t="s">
        <v>6</v>
      </c>
      <c r="C5" s="181" t="s">
        <v>251</v>
      </c>
      <c r="D5" s="182"/>
      <c r="E5" s="183"/>
      <c r="F5" s="187" t="s">
        <v>252</v>
      </c>
      <c r="G5" s="98" t="s">
        <v>273</v>
      </c>
      <c r="H5" s="98" t="s">
        <v>275</v>
      </c>
      <c r="I5" s="98" t="s">
        <v>276</v>
      </c>
      <c r="J5" s="98" t="s">
        <v>277</v>
      </c>
      <c r="K5" s="98" t="s">
        <v>278</v>
      </c>
      <c r="L5" s="98" t="s">
        <v>279</v>
      </c>
      <c r="M5" s="98" t="s">
        <v>280</v>
      </c>
      <c r="N5" s="98" t="s">
        <v>281</v>
      </c>
      <c r="O5" s="98" t="s">
        <v>282</v>
      </c>
      <c r="P5" s="98" t="s">
        <v>283</v>
      </c>
      <c r="Q5" s="98" t="s">
        <v>284</v>
      </c>
      <c r="R5" s="98" t="s">
        <v>285</v>
      </c>
      <c r="S5" s="98" t="s">
        <v>290</v>
      </c>
      <c r="T5" s="98" t="s">
        <v>291</v>
      </c>
    </row>
    <row r="6" spans="2:20" ht="13.5" thickBot="1" x14ac:dyDescent="0.25">
      <c r="B6" s="180"/>
      <c r="C6" s="184"/>
      <c r="D6" s="185"/>
      <c r="E6" s="186"/>
      <c r="F6" s="188"/>
      <c r="G6" s="99" t="s">
        <v>274</v>
      </c>
      <c r="H6" s="99" t="s">
        <v>274</v>
      </c>
      <c r="I6" s="99" t="s">
        <v>274</v>
      </c>
      <c r="J6" s="99" t="s">
        <v>274</v>
      </c>
      <c r="K6" s="99" t="s">
        <v>274</v>
      </c>
      <c r="L6" s="99" t="s">
        <v>274</v>
      </c>
      <c r="M6" s="99" t="s">
        <v>274</v>
      </c>
      <c r="N6" s="99" t="s">
        <v>274</v>
      </c>
      <c r="O6" s="99" t="s">
        <v>274</v>
      </c>
      <c r="P6" s="99" t="s">
        <v>274</v>
      </c>
      <c r="Q6" s="99" t="s">
        <v>274</v>
      </c>
      <c r="R6" s="99" t="s">
        <v>274</v>
      </c>
      <c r="S6" s="99" t="s">
        <v>274</v>
      </c>
      <c r="T6" s="99" t="s">
        <v>274</v>
      </c>
    </row>
    <row r="7" spans="2:20" x14ac:dyDescent="0.2">
      <c r="B7" s="175" t="s">
        <v>17</v>
      </c>
      <c r="C7" s="189" t="s">
        <v>18</v>
      </c>
      <c r="D7" s="190"/>
      <c r="E7" s="191"/>
      <c r="F7" s="96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7"/>
    </row>
    <row r="8" spans="2:20" s="93" customFormat="1" ht="13.5" thickBot="1" x14ac:dyDescent="0.25">
      <c r="B8" s="176"/>
      <c r="C8" s="192" t="s">
        <v>253</v>
      </c>
      <c r="D8" s="193"/>
      <c r="E8" s="194"/>
      <c r="F8" s="97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8"/>
    </row>
    <row r="9" spans="2:20" x14ac:dyDescent="0.2">
      <c r="B9" s="175" t="s">
        <v>45</v>
      </c>
      <c r="C9" s="189" t="s">
        <v>46</v>
      </c>
      <c r="D9" s="190"/>
      <c r="E9" s="191"/>
      <c r="F9" s="100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9"/>
      <c r="T9" s="107"/>
    </row>
    <row r="10" spans="2:20" s="93" customFormat="1" ht="13.5" thickBot="1" x14ac:dyDescent="0.25">
      <c r="B10" s="176"/>
      <c r="C10" s="173" t="s">
        <v>254</v>
      </c>
      <c r="D10" s="173"/>
      <c r="E10" s="173"/>
      <c r="F10" s="97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8"/>
    </row>
    <row r="11" spans="2:20" x14ac:dyDescent="0.2">
      <c r="B11" s="175" t="s">
        <v>53</v>
      </c>
      <c r="C11" s="172" t="s">
        <v>54</v>
      </c>
      <c r="D11" s="172"/>
      <c r="E11" s="172"/>
      <c r="F11" s="100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9"/>
      <c r="T11" s="107"/>
    </row>
    <row r="12" spans="2:20" s="93" customFormat="1" ht="13.5" thickBot="1" x14ac:dyDescent="0.25">
      <c r="B12" s="176"/>
      <c r="C12" s="173" t="s">
        <v>255</v>
      </c>
      <c r="D12" s="173"/>
      <c r="E12" s="173"/>
      <c r="F12" s="97"/>
      <c r="G12" s="106"/>
      <c r="H12" s="106"/>
      <c r="I12" s="106"/>
      <c r="J12" s="106"/>
      <c r="K12" s="106"/>
      <c r="L12" s="106"/>
      <c r="M12" s="106"/>
      <c r="N12" s="106"/>
      <c r="O12" s="106"/>
      <c r="P12" s="106"/>
      <c r="Q12" s="106"/>
      <c r="R12" s="106"/>
      <c r="S12" s="106"/>
      <c r="T12" s="108"/>
    </row>
    <row r="13" spans="2:20" x14ac:dyDescent="0.2">
      <c r="B13" s="175" t="s">
        <v>71</v>
      </c>
      <c r="C13" s="172" t="str">
        <f>[1]ORÇAMENTO!D28</f>
        <v>CONTRAPISO</v>
      </c>
      <c r="D13" s="172"/>
      <c r="E13" s="172"/>
      <c r="F13" s="100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9"/>
      <c r="T13" s="107"/>
    </row>
    <row r="14" spans="2:20" s="93" customFormat="1" ht="13.5" thickBot="1" x14ac:dyDescent="0.25">
      <c r="B14" s="176"/>
      <c r="C14" s="173" t="s">
        <v>256</v>
      </c>
      <c r="D14" s="173"/>
      <c r="E14" s="173"/>
      <c r="F14" s="97"/>
      <c r="G14" s="106"/>
      <c r="H14" s="106"/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8"/>
    </row>
    <row r="15" spans="2:20" x14ac:dyDescent="0.2">
      <c r="B15" s="175" t="s">
        <v>82</v>
      </c>
      <c r="C15" s="172" t="s">
        <v>83</v>
      </c>
      <c r="D15" s="172"/>
      <c r="E15" s="172"/>
      <c r="F15" s="100"/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09"/>
      <c r="T15" s="107"/>
    </row>
    <row r="16" spans="2:20" s="93" customFormat="1" ht="13.5" thickBot="1" x14ac:dyDescent="0.25">
      <c r="B16" s="176"/>
      <c r="C16" s="173" t="s">
        <v>257</v>
      </c>
      <c r="D16" s="173"/>
      <c r="E16" s="173"/>
      <c r="F16" s="97"/>
      <c r="G16" s="106"/>
      <c r="H16" s="106"/>
      <c r="I16" s="106"/>
      <c r="J16" s="106"/>
      <c r="K16" s="106"/>
      <c r="L16" s="106"/>
      <c r="M16" s="106"/>
      <c r="N16" s="106"/>
      <c r="O16" s="106"/>
      <c r="P16" s="106"/>
      <c r="Q16" s="106"/>
      <c r="R16" s="106"/>
      <c r="S16" s="106"/>
      <c r="T16" s="108"/>
    </row>
    <row r="17" spans="2:20" x14ac:dyDescent="0.2">
      <c r="B17" s="175" t="s">
        <v>92</v>
      </c>
      <c r="C17" s="172" t="s">
        <v>93</v>
      </c>
      <c r="D17" s="172"/>
      <c r="E17" s="172"/>
      <c r="F17" s="100"/>
      <c r="G17" s="105"/>
      <c r="H17" s="105"/>
      <c r="I17" s="105"/>
      <c r="J17" s="105"/>
      <c r="K17" s="105"/>
      <c r="L17" s="105"/>
      <c r="M17" s="105"/>
      <c r="N17" s="105"/>
      <c r="O17" s="105"/>
      <c r="P17" s="105"/>
      <c r="Q17" s="105"/>
      <c r="R17" s="105"/>
      <c r="S17" s="110"/>
      <c r="T17" s="110"/>
    </row>
    <row r="18" spans="2:20" s="93" customFormat="1" ht="13.5" thickBot="1" x14ac:dyDescent="0.25">
      <c r="B18" s="176"/>
      <c r="C18" s="173" t="s">
        <v>258</v>
      </c>
      <c r="D18" s="173"/>
      <c r="E18" s="173"/>
      <c r="F18" s="97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106"/>
      <c r="S18" s="106"/>
      <c r="T18" s="106"/>
    </row>
    <row r="19" spans="2:20" x14ac:dyDescent="0.2">
      <c r="B19" s="175" t="s">
        <v>100</v>
      </c>
      <c r="C19" s="172" t="s">
        <v>101</v>
      </c>
      <c r="D19" s="172"/>
      <c r="E19" s="172"/>
      <c r="F19" s="100"/>
      <c r="G19" s="105"/>
      <c r="H19" s="105"/>
      <c r="I19" s="105"/>
      <c r="J19" s="105"/>
      <c r="K19" s="105"/>
      <c r="L19" s="105"/>
      <c r="M19" s="105"/>
      <c r="N19" s="105"/>
      <c r="O19" s="105"/>
      <c r="P19" s="105"/>
      <c r="Q19" s="105"/>
      <c r="R19" s="105"/>
      <c r="S19" s="105"/>
      <c r="T19" s="111"/>
    </row>
    <row r="20" spans="2:20" s="93" customFormat="1" ht="13.5" thickBot="1" x14ac:dyDescent="0.25">
      <c r="B20" s="176"/>
      <c r="C20" s="173" t="s">
        <v>259</v>
      </c>
      <c r="D20" s="173"/>
      <c r="E20" s="173"/>
      <c r="F20" s="97"/>
      <c r="G20" s="106"/>
      <c r="H20" s="106"/>
      <c r="I20" s="106"/>
      <c r="J20" s="106"/>
      <c r="K20" s="106"/>
      <c r="L20" s="106"/>
      <c r="M20" s="106"/>
      <c r="N20" s="106"/>
      <c r="O20" s="106"/>
      <c r="P20" s="106"/>
      <c r="Q20" s="106"/>
      <c r="R20" s="106"/>
      <c r="S20" s="106"/>
      <c r="T20" s="108"/>
    </row>
    <row r="21" spans="2:20" x14ac:dyDescent="0.2">
      <c r="B21" s="175" t="s">
        <v>108</v>
      </c>
      <c r="C21" s="172" t="s">
        <v>109</v>
      </c>
      <c r="D21" s="172"/>
      <c r="E21" s="172"/>
      <c r="F21" s="100"/>
      <c r="G21" s="105"/>
      <c r="H21" s="105"/>
      <c r="I21" s="105"/>
      <c r="J21" s="105"/>
      <c r="K21" s="105"/>
      <c r="L21" s="105"/>
      <c r="M21" s="105"/>
      <c r="N21" s="105"/>
      <c r="O21" s="105"/>
      <c r="P21" s="105"/>
      <c r="Q21" s="105"/>
      <c r="R21" s="112"/>
      <c r="S21" s="112"/>
      <c r="T21" s="112"/>
    </row>
    <row r="22" spans="2:20" s="93" customFormat="1" ht="13.5" thickBot="1" x14ac:dyDescent="0.25">
      <c r="B22" s="176"/>
      <c r="C22" s="173" t="s">
        <v>260</v>
      </c>
      <c r="D22" s="173"/>
      <c r="E22" s="173"/>
      <c r="F22" s="97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  <c r="T22" s="106"/>
    </row>
    <row r="23" spans="2:20" x14ac:dyDescent="0.2">
      <c r="B23" s="175" t="s">
        <v>126</v>
      </c>
      <c r="C23" s="172" t="s">
        <v>127</v>
      </c>
      <c r="D23" s="172"/>
      <c r="E23" s="172"/>
      <c r="F23" s="100"/>
      <c r="G23" s="105"/>
      <c r="H23" s="105"/>
      <c r="I23" s="105"/>
      <c r="J23" s="105"/>
      <c r="K23" s="105"/>
      <c r="L23" s="105"/>
      <c r="M23" s="105"/>
      <c r="N23" s="105"/>
      <c r="O23" s="105"/>
      <c r="P23" s="105"/>
      <c r="Q23" s="105"/>
      <c r="R23" s="105"/>
      <c r="S23" s="105"/>
      <c r="T23" s="105"/>
    </row>
    <row r="24" spans="2:20" s="93" customFormat="1" ht="13.5" thickBot="1" x14ac:dyDescent="0.25">
      <c r="B24" s="176"/>
      <c r="C24" s="173" t="s">
        <v>261</v>
      </c>
      <c r="D24" s="173"/>
      <c r="E24" s="173"/>
      <c r="F24" s="97"/>
      <c r="G24" s="106"/>
      <c r="H24" s="106"/>
      <c r="I24" s="106"/>
      <c r="J24" s="106"/>
      <c r="K24" s="106"/>
      <c r="L24" s="106"/>
      <c r="M24" s="106"/>
      <c r="N24" s="106"/>
      <c r="O24" s="106"/>
      <c r="P24" s="106"/>
      <c r="Q24" s="106"/>
      <c r="R24" s="106"/>
      <c r="S24" s="106"/>
      <c r="T24" s="106"/>
    </row>
    <row r="25" spans="2:20" x14ac:dyDescent="0.2">
      <c r="B25" s="175">
        <v>10</v>
      </c>
      <c r="C25" s="189" t="s">
        <v>157</v>
      </c>
      <c r="D25" s="190"/>
      <c r="E25" s="191"/>
      <c r="F25" s="100"/>
      <c r="G25" s="105"/>
      <c r="H25" s="105"/>
      <c r="I25" s="105"/>
      <c r="J25" s="105"/>
      <c r="K25" s="105"/>
      <c r="L25" s="105"/>
      <c r="M25" s="105"/>
      <c r="N25" s="105"/>
      <c r="O25" s="105"/>
      <c r="P25" s="105"/>
      <c r="Q25" s="105"/>
      <c r="R25" s="105"/>
      <c r="S25" s="105"/>
      <c r="T25" s="105"/>
    </row>
    <row r="26" spans="2:20" s="93" customFormat="1" ht="13.5" thickBot="1" x14ac:dyDescent="0.25">
      <c r="B26" s="176"/>
      <c r="C26" s="173" t="s">
        <v>262</v>
      </c>
      <c r="D26" s="173"/>
      <c r="E26" s="173"/>
      <c r="F26" s="97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</row>
    <row r="27" spans="2:20" x14ac:dyDescent="0.2">
      <c r="B27" s="175" t="s">
        <v>183</v>
      </c>
      <c r="C27" s="172" t="s">
        <v>270</v>
      </c>
      <c r="D27" s="172"/>
      <c r="E27" s="172"/>
      <c r="F27" s="100"/>
      <c r="G27" s="105"/>
      <c r="H27" s="105"/>
      <c r="I27" s="105"/>
      <c r="J27" s="105"/>
      <c r="K27" s="105"/>
      <c r="L27" s="105"/>
      <c r="M27" s="105"/>
      <c r="N27" s="105"/>
      <c r="O27" s="105"/>
      <c r="P27" s="105"/>
      <c r="Q27" s="105"/>
      <c r="R27" s="105"/>
      <c r="S27" s="105"/>
      <c r="T27" s="105"/>
    </row>
    <row r="28" spans="2:20" ht="13.5" thickBot="1" x14ac:dyDescent="0.25">
      <c r="B28" s="176"/>
      <c r="C28" s="174" t="s">
        <v>271</v>
      </c>
      <c r="D28" s="174"/>
      <c r="E28" s="174"/>
      <c r="F28" s="101"/>
      <c r="G28" s="113"/>
      <c r="H28" s="113"/>
      <c r="I28" s="113"/>
      <c r="J28" s="113"/>
      <c r="K28" s="113"/>
      <c r="L28" s="113"/>
      <c r="M28" s="113"/>
      <c r="N28" s="113"/>
      <c r="O28" s="113"/>
      <c r="P28" s="113"/>
      <c r="Q28" s="113"/>
      <c r="R28" s="113"/>
      <c r="S28" s="113"/>
      <c r="T28" s="113"/>
    </row>
    <row r="29" spans="2:20" x14ac:dyDescent="0.2">
      <c r="B29" s="175" t="s">
        <v>201</v>
      </c>
      <c r="C29" s="172" t="s">
        <v>202</v>
      </c>
      <c r="D29" s="172"/>
      <c r="E29" s="172"/>
      <c r="F29" s="100"/>
      <c r="G29" s="105"/>
      <c r="H29" s="105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</row>
    <row r="30" spans="2:20" ht="13.5" thickBot="1" x14ac:dyDescent="0.25">
      <c r="B30" s="176"/>
      <c r="C30" s="174" t="s">
        <v>272</v>
      </c>
      <c r="D30" s="174"/>
      <c r="E30" s="174"/>
      <c r="F30" s="101"/>
      <c r="G30" s="113"/>
      <c r="H30" s="113"/>
      <c r="I30" s="113"/>
      <c r="J30" s="113"/>
      <c r="K30" s="113"/>
      <c r="L30" s="113"/>
      <c r="M30" s="113"/>
      <c r="N30" s="113"/>
      <c r="O30" s="113"/>
      <c r="P30" s="113"/>
      <c r="Q30" s="113"/>
      <c r="R30" s="113"/>
      <c r="S30" s="113"/>
      <c r="T30" s="113"/>
    </row>
    <row r="31" spans="2:20" x14ac:dyDescent="0.2">
      <c r="B31" s="177" t="s">
        <v>263</v>
      </c>
      <c r="C31" s="177"/>
      <c r="D31" s="177"/>
      <c r="E31" s="177"/>
      <c r="F31" s="102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</row>
    <row r="32" spans="2:20" x14ac:dyDescent="0.2">
      <c r="B32" s="178" t="s">
        <v>264</v>
      </c>
      <c r="C32" s="178"/>
      <c r="D32" s="178"/>
      <c r="E32" s="17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</row>
    <row r="33" spans="2:20" x14ac:dyDescent="0.2">
      <c r="B33" s="178" t="s">
        <v>265</v>
      </c>
      <c r="C33" s="178"/>
      <c r="D33" s="178"/>
      <c r="E33" s="178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68"/>
      <c r="T33" s="68"/>
    </row>
  </sheetData>
  <mergeCells count="43">
    <mergeCell ref="B3:L3"/>
    <mergeCell ref="B5:B6"/>
    <mergeCell ref="C5:E6"/>
    <mergeCell ref="F5:F6"/>
    <mergeCell ref="B7:B8"/>
    <mergeCell ref="C7:E7"/>
    <mergeCell ref="C8:E8"/>
    <mergeCell ref="B9:B10"/>
    <mergeCell ref="C9:E9"/>
    <mergeCell ref="C10:E10"/>
    <mergeCell ref="B11:B12"/>
    <mergeCell ref="C11:E11"/>
    <mergeCell ref="C12:E12"/>
    <mergeCell ref="B13:B14"/>
    <mergeCell ref="C13:E13"/>
    <mergeCell ref="C14:E14"/>
    <mergeCell ref="B15:B16"/>
    <mergeCell ref="C15:E15"/>
    <mergeCell ref="C16:E16"/>
    <mergeCell ref="B17:B18"/>
    <mergeCell ref="C17:E17"/>
    <mergeCell ref="C18:E18"/>
    <mergeCell ref="B19:B20"/>
    <mergeCell ref="C19:E19"/>
    <mergeCell ref="C20:E20"/>
    <mergeCell ref="B21:B22"/>
    <mergeCell ref="C21:E21"/>
    <mergeCell ref="C22:E22"/>
    <mergeCell ref="B23:B24"/>
    <mergeCell ref="C23:E23"/>
    <mergeCell ref="C24:E24"/>
    <mergeCell ref="B33:E33"/>
    <mergeCell ref="B25:B26"/>
    <mergeCell ref="C25:E25"/>
    <mergeCell ref="C26:E26"/>
    <mergeCell ref="B27:B28"/>
    <mergeCell ref="C27:E27"/>
    <mergeCell ref="C28:E28"/>
    <mergeCell ref="B29:B30"/>
    <mergeCell ref="C29:E29"/>
    <mergeCell ref="C30:E30"/>
    <mergeCell ref="B31:E31"/>
    <mergeCell ref="B32:E32"/>
  </mergeCells>
  <pageMargins left="0.25" right="0.25" top="0.75" bottom="0.75" header="0.3" footer="0.3"/>
  <pageSetup paperSize="9" scale="55" firstPageNumber="0" orientation="landscape" r:id="rId1"/>
  <headerFooter>
    <oddHeader>&amp;C&amp;A</oddHeader>
    <oddFooter>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ORÇ EM BRANCO</vt:lpstr>
      <vt:lpstr>BDI EM BRANCO</vt:lpstr>
      <vt:lpstr>CRONOGRAMA EM BRANCO</vt:lpstr>
      <vt:lpstr>'BDI EM BRANCO'!Area_de_impressao</vt:lpstr>
      <vt:lpstr>'CRONOGRAMA EM BRANCO'!Area_de_impressao</vt:lpstr>
      <vt:lpstr>'BDI EM BRANCO'!Print_Area_0</vt:lpstr>
      <vt:lpstr>'CRONOGRAMA EM BRANCO'!Print_Area_0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</dc:creator>
  <cp:lastModifiedBy>Edinelson</cp:lastModifiedBy>
  <cp:revision>0</cp:revision>
  <cp:lastPrinted>2023-06-07T13:41:19Z</cp:lastPrinted>
  <dcterms:created xsi:type="dcterms:W3CDTF">2022-03-30T14:12:00Z</dcterms:created>
  <dcterms:modified xsi:type="dcterms:W3CDTF">2023-08-04T11:46:07Z</dcterms:modified>
</cp:coreProperties>
</file>